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Print_Area" localSheetId="0">'7'!$A$1:$M$21</definedName>
  </definedNames>
  <calcPr fullCalcOnLoad="1"/>
</workbook>
</file>

<file path=xl/sharedStrings.xml><?xml version="1.0" encoding="utf-8"?>
<sst xmlns="http://schemas.openxmlformats.org/spreadsheetml/2006/main" count="538" uniqueCount="210">
  <si>
    <t>Регистрационный номер</t>
  </si>
  <si>
    <t>Фамилия, имя ученика</t>
  </si>
  <si>
    <t>Школа</t>
  </si>
  <si>
    <t>Учитель</t>
  </si>
  <si>
    <t>Количество баллов</t>
  </si>
  <si>
    <t>% выполненного задания</t>
  </si>
  <si>
    <t>Место</t>
  </si>
  <si>
    <t>№</t>
  </si>
  <si>
    <t>Кол-во участников</t>
  </si>
  <si>
    <t>Максимальный балл</t>
  </si>
  <si>
    <t>Абсолютное первенство</t>
  </si>
  <si>
    <t>Баллы за задачи</t>
  </si>
  <si>
    <r>
      <t>Итоги городской олимпиады по биологии</t>
    </r>
    <r>
      <rPr>
        <b/>
        <sz val="10"/>
        <rFont val="Arial Cyr"/>
        <family val="0"/>
      </rPr>
      <t xml:space="preserve"> </t>
    </r>
  </si>
  <si>
    <t>max</t>
  </si>
  <si>
    <t>Часть I</t>
  </si>
  <si>
    <t>Часть II</t>
  </si>
  <si>
    <t>Часть III</t>
  </si>
  <si>
    <t>7 класс.</t>
  </si>
  <si>
    <t xml:space="preserve">Часть IV </t>
  </si>
  <si>
    <t>Филипьева Ксения Дмитриевна</t>
  </si>
  <si>
    <t>Ермакова Виктория Михайловна</t>
  </si>
  <si>
    <t>Карелина Анастасия Андреевна</t>
  </si>
  <si>
    <t xml:space="preserve">Пикулик Гордей Олегович                          </t>
  </si>
  <si>
    <t>Гартунг Эвелина Вальдемаровна</t>
  </si>
  <si>
    <t>Воронин Андрей Евгеньевич</t>
  </si>
  <si>
    <t>Ивашнев Семен Юрьевич</t>
  </si>
  <si>
    <t>Елисеева Елизавета Александровна</t>
  </si>
  <si>
    <t>Кондратьева Полина Андреевна</t>
  </si>
  <si>
    <t>Кобзев Клим Павлович</t>
  </si>
  <si>
    <t>Белоусова Инесса Константиновна</t>
  </si>
  <si>
    <t>Сахаров Николай Александрович</t>
  </si>
  <si>
    <t>Белозерова Дарья Денисовна</t>
  </si>
  <si>
    <t>Нефедовская Карина Сергеевна</t>
  </si>
  <si>
    <t>Наговицын Семён Русланович</t>
  </si>
  <si>
    <t>МБОУ СОШ №28</t>
  </si>
  <si>
    <t>МБОУ "СОШ № 19"</t>
  </si>
  <si>
    <t>МБОУ "СОШ № 20"</t>
  </si>
  <si>
    <t>МБОУ "СГ № 14"</t>
  </si>
  <si>
    <t>МАОУ "Ягринская гимназия"</t>
  </si>
  <si>
    <t>МБОУ "Лицей № 17"</t>
  </si>
  <si>
    <t>МБОУ "СОШ № 13"</t>
  </si>
  <si>
    <t>МБОУ "СОШ № 24"</t>
  </si>
  <si>
    <t>МБОУ "Гуманитарная гимназия № 8"</t>
  </si>
  <si>
    <t>МБОУ «Морская кадетская школа»</t>
  </si>
  <si>
    <t>МБОУ "ЛГ № 27"</t>
  </si>
  <si>
    <t>МБОУ "СОШ № 23"</t>
  </si>
  <si>
    <t>Торопова Маргарита Александровна</t>
  </si>
  <si>
    <t>Фомина Анна Анатольевна</t>
  </si>
  <si>
    <t>Тюханова Зинаида Андреевна</t>
  </si>
  <si>
    <t>Абрамов Владимир Игоревич</t>
  </si>
  <si>
    <t>Колпакова Анастасия Владимировна</t>
  </si>
  <si>
    <t>Фаркова Валентина Александровна</t>
  </si>
  <si>
    <t>Окунева Светлана Леонидовна</t>
  </si>
  <si>
    <t>Пузикова Наталья Александровна</t>
  </si>
  <si>
    <t>Михеева Ольга Викторовна</t>
  </si>
  <si>
    <t>Каргозерова Анастасия Геннадьевна</t>
  </si>
  <si>
    <t>Фомина Снежана Леонидовна</t>
  </si>
  <si>
    <t>Гущина Ирина Александровна</t>
  </si>
  <si>
    <t>Жюри:</t>
  </si>
  <si>
    <t>Парфенова К.С.</t>
  </si>
  <si>
    <t>Некрасова А.И.</t>
  </si>
  <si>
    <t>Капустина В.Б.</t>
  </si>
  <si>
    <t>Победитель</t>
  </si>
  <si>
    <t>2018-2019 учебный год.</t>
  </si>
  <si>
    <t>8 класс.</t>
  </si>
  <si>
    <t>Часть IV задан 1</t>
  </si>
  <si>
    <t>Часть IV задан 2</t>
  </si>
  <si>
    <t>Плетенецкий Григорий Александрович</t>
  </si>
  <si>
    <t>Безручко Галина Витальевна</t>
  </si>
  <si>
    <t>Кузнецова Валерия Максимовна</t>
  </si>
  <si>
    <t>МАОУ "СОШ № 6"</t>
  </si>
  <si>
    <t>Титова Александра Николаевна</t>
  </si>
  <si>
    <t>Призёр</t>
  </si>
  <si>
    <t>Еремеев Максим Алексеевич</t>
  </si>
  <si>
    <t>Фёдорова Ольга Андреевна</t>
  </si>
  <si>
    <t>Чистяков Артем Дмитриевич</t>
  </si>
  <si>
    <t>Маковецкая Элла Сергеевна</t>
  </si>
  <si>
    <t>Шапошникова Татьяна Сергеевна</t>
  </si>
  <si>
    <t>Дуркина Анастасия Евгеньевна</t>
  </si>
  <si>
    <t>Батурин Алексей Михайлович</t>
  </si>
  <si>
    <t>Губа Алёна Максимовна</t>
  </si>
  <si>
    <t>Капустина Валентина Борисовна</t>
  </si>
  <si>
    <t>Байкова Ирина Алексеевна</t>
  </si>
  <si>
    <t>Шкрябин Артем Алексеевич</t>
  </si>
  <si>
    <t>Шумков Богдан Олегович</t>
  </si>
  <si>
    <t>Кулиев Анвар Рустамович</t>
  </si>
  <si>
    <t>МБОУ "СОШ № 29"</t>
  </si>
  <si>
    <t>Кичёва Наталья Ростиславовна</t>
  </si>
  <si>
    <t xml:space="preserve"> Вайнер Мария Михайловна                                      </t>
  </si>
  <si>
    <t>Орлова Полина Андреевна</t>
  </si>
  <si>
    <t>Панов Степан Юрьевич</t>
  </si>
  <si>
    <t>Темежникова Наталья Николаевна</t>
  </si>
  <si>
    <t>Тяпнин Никита Дмитриевич</t>
  </si>
  <si>
    <t>Акатов Никита  Антонович</t>
  </si>
  <si>
    <t>Авдушева Мария  Сергеевна</t>
  </si>
  <si>
    <t>МБОУ "СОШ№11"</t>
  </si>
  <si>
    <t>Тымчишак Ирина Владимировна</t>
  </si>
  <si>
    <t xml:space="preserve"> Кузякова Екатерина Алексеевна                             </t>
  </si>
  <si>
    <t>Сяткин Савелий Александрович</t>
  </si>
  <si>
    <t>Белозерцева Мария Александровна</t>
  </si>
  <si>
    <t>Конева Софья Александровна</t>
  </si>
  <si>
    <t>Шишов Сергей Алексеевич</t>
  </si>
  <si>
    <t>Котцова Ольга Александровна</t>
  </si>
  <si>
    <t>Овчаренко Егор Александрович8</t>
  </si>
  <si>
    <t>МБОУ "СОШ №25"</t>
  </si>
  <si>
    <t>Русанова Лариса Михайловна</t>
  </si>
  <si>
    <t>Умарова Эльвира Анваровна</t>
  </si>
  <si>
    <t>Шубина Рада Романовна</t>
  </si>
  <si>
    <t>Гневашева Анна Дмитриевна</t>
  </si>
  <si>
    <t>МБОУ "СОШ № 12"</t>
  </si>
  <si>
    <t>Некрасова Александра Ивановна</t>
  </si>
  <si>
    <t>Копнина О.П.</t>
  </si>
  <si>
    <t>Быстрова Е.Л.</t>
  </si>
  <si>
    <t>Окунева С.Л.</t>
  </si>
  <si>
    <t>9 класс.</t>
  </si>
  <si>
    <t>Часть IV задан 3</t>
  </si>
  <si>
    <t>Часть IV задан 4</t>
  </si>
  <si>
    <t>Смирнов Григорий Дмитриевич</t>
  </si>
  <si>
    <t>Трошин Иван Игоревич</t>
  </si>
  <si>
    <t>Копнина Ольга Павловна</t>
  </si>
  <si>
    <t>Махлонова Дарья  Ивановна</t>
  </si>
  <si>
    <t>Порывкина Юлия Евгеньевна</t>
  </si>
  <si>
    <t>Подосёнова Александра Сергеевна</t>
  </si>
  <si>
    <t>Участник</t>
  </si>
  <si>
    <t>Смоляров Олег Александрович</t>
  </si>
  <si>
    <t>Суханов Кирилл Олегович</t>
  </si>
  <si>
    <t>Мизев Даниил Алексеевич</t>
  </si>
  <si>
    <t>Мургина Диана Александровна</t>
  </si>
  <si>
    <t>Урванова Елизавета Сергеевна</t>
  </si>
  <si>
    <t>Лапина Ольга Константиновна</t>
  </si>
  <si>
    <t>Соловьева Анастасия Александровна</t>
  </si>
  <si>
    <t>МАОУ "СОШ № 2"</t>
  </si>
  <si>
    <t>Каненкова Елена Николаевна</t>
  </si>
  <si>
    <t>Сумарокова  Алина Дмитриевна</t>
  </si>
  <si>
    <t>Ершов Владислав  Алексеевич</t>
  </si>
  <si>
    <t>0.5</t>
  </si>
  <si>
    <t>Кулакова Кристина Игоревна</t>
  </si>
  <si>
    <t>Мякшина Анжелика Олеговна</t>
  </si>
  <si>
    <t>Тропина Екатерина Алексеевна</t>
  </si>
  <si>
    <t>МБОУ "СОШ № 21"</t>
  </si>
  <si>
    <t>Кускова Ольга Валерьевна</t>
  </si>
  <si>
    <t>Попова Екатерина Дмитриевна</t>
  </si>
  <si>
    <t>Чиресив Иван Николаевич</t>
  </si>
  <si>
    <t>МБОУ "СОШ № 5"</t>
  </si>
  <si>
    <t>Парфёнова Кристина Сергеевна</t>
  </si>
  <si>
    <t>Сафонова Екатерина Анатольевна</t>
  </si>
  <si>
    <t>Белоус Анна Павловна</t>
  </si>
  <si>
    <t>Перетягина Виктория Андреевна</t>
  </si>
  <si>
    <t>Кинн Анастасия Антоновна</t>
  </si>
  <si>
    <t>Третьякова Анастасия Владимировна</t>
  </si>
  <si>
    <t>Вершинин Тимофей Андреевич</t>
  </si>
  <si>
    <t>Ловдина Эльвина Ильинична</t>
  </si>
  <si>
    <t>Кудряшова Варвара Павловна</t>
  </si>
  <si>
    <t>Проходцева Арина Сергеевна</t>
  </si>
  <si>
    <t>Миронова Ирина Сергеевна</t>
  </si>
  <si>
    <t>Председатель жюри</t>
  </si>
  <si>
    <t>Тымчишак И.В.</t>
  </si>
  <si>
    <t>Фомина А.А.</t>
  </si>
  <si>
    <t>Торопова М.А.</t>
  </si>
  <si>
    <t>10 класс.</t>
  </si>
  <si>
    <t>Григорьева Ангелина  Алексеевна</t>
  </si>
  <si>
    <t>Гайворонская Юлия Романовна</t>
  </si>
  <si>
    <t>Кузнецова Светлана Дмитриевна</t>
  </si>
  <si>
    <t>Золотиков Устин Евгеньевич</t>
  </si>
  <si>
    <t>Дедюрина Виктория Алексеевна</t>
  </si>
  <si>
    <t>Михеевская Марина Федоровна</t>
  </si>
  <si>
    <t>Кожина Марина Павловна</t>
  </si>
  <si>
    <t>Клементьева Софья Станиславовна</t>
  </si>
  <si>
    <t>Билина Софья Игоревна</t>
  </si>
  <si>
    <t>Владимирова Кристина  Денисовна</t>
  </si>
  <si>
    <t>Юргина Ангелина Андреевна</t>
  </si>
  <si>
    <t>Фомина Ирина Евгеньевна</t>
  </si>
  <si>
    <t>Носонова Дарина Романовна</t>
  </si>
  <si>
    <t>Поликарпова Александра Евгеньевна</t>
  </si>
  <si>
    <t>Темежникова Ульяна Викторовна</t>
  </si>
  <si>
    <t>Щипунова Венея Сергеевна</t>
  </si>
  <si>
    <t>Елисеева Анастасия Сергеевна</t>
  </si>
  <si>
    <t>Рудакова Елена Леонидовна</t>
  </si>
  <si>
    <t>Токарева Амина Сергеевна</t>
  </si>
  <si>
    <t>Попова Виктория Андреевна</t>
  </si>
  <si>
    <t>Жюри</t>
  </si>
  <si>
    <t>Тюханова З.А.</t>
  </si>
  <si>
    <t>Михеева О.В.</t>
  </si>
  <si>
    <t>11 класс.</t>
  </si>
  <si>
    <t>Часть IV задан 5</t>
  </si>
  <si>
    <t>Заборская София Сергеевна</t>
  </si>
  <si>
    <t>Беденко Ксения Игоревна</t>
  </si>
  <si>
    <t>Богданов Павел Алексеевич</t>
  </si>
  <si>
    <t>Куликова Мария Константиновна</t>
  </si>
  <si>
    <t>Гриценко Михаил Сергеевич</t>
  </si>
  <si>
    <t>Мошкова Татьяна Владимировна</t>
  </si>
  <si>
    <t>Бокарева Карина Олеговна</t>
  </si>
  <si>
    <t>Никитин Владислав Вадимович</t>
  </si>
  <si>
    <t>Величко Юлиана Павловна</t>
  </si>
  <si>
    <t>МБОУ "СОШ № 16"</t>
  </si>
  <si>
    <t>Журавлева Наталья Николаевна</t>
  </si>
  <si>
    <t>Келарева Дарья Андреевна</t>
  </si>
  <si>
    <t>Ипатов Алексей Сергеевич</t>
  </si>
  <si>
    <t>Ледяева Татьяна Андреевна</t>
  </si>
  <si>
    <t>Рыгайло Ксения Витальевна</t>
  </si>
  <si>
    <t>Коробов Данил Сергеевич</t>
  </si>
  <si>
    <t>МБОУ «СОШ № 30"</t>
  </si>
  <si>
    <t>Степаненко Анастасия Игоревна</t>
  </si>
  <si>
    <t>Краев Глеб Николаевич</t>
  </si>
  <si>
    <t>Кирина Вера  Николаевна</t>
  </si>
  <si>
    <t>Полунина Виктория Николаевна</t>
  </si>
  <si>
    <t>Акулова Екатерина Игоревна</t>
  </si>
  <si>
    <t>Фаркова В.А.</t>
  </si>
  <si>
    <t>Фомина С.Л.</t>
  </si>
  <si>
    <t>Мякшина А.О.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</si>
</sst>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textRotation="90"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0" xfId="0" applyFont="1" applyBorder="1" applyAlignment="1">
      <alignment readingOrder="1"/>
    </xf>
    <xf numFmtId="0" fontId="0" fillId="0" borderId="0" xfId="0" applyAlignment="1">
      <alignment readingOrder="1"/>
    </xf>
    <xf numFmtId="0" fontId="42" fillId="32" borderId="10" xfId="0" applyFont="1" applyFill="1" applyBorder="1" applyAlignment="1">
      <alignment vertical="center" wrapText="1"/>
    </xf>
    <xf numFmtId="0" fontId="5" fillId="0" borderId="10" xfId="54" applyFont="1" applyBorder="1" applyAlignment="1">
      <alignment vertical="top" wrapText="1"/>
      <protection/>
    </xf>
    <xf numFmtId="0" fontId="43" fillId="0" borderId="10" xfId="52" applyFont="1" applyFill="1" applyBorder="1" applyAlignment="1">
      <alignment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3" fillId="0" borderId="10" xfId="52" applyFont="1" applyFill="1" applyBorder="1" applyAlignment="1">
      <alignment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54" applyFont="1" applyBorder="1" applyAlignment="1">
      <alignment horizontal="left" wrapText="1"/>
      <protection/>
    </xf>
    <xf numFmtId="0" fontId="4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4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6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4" xfId="0" applyFont="1" applyBorder="1" applyAlignment="1">
      <alignment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172" fontId="1" fillId="0" borderId="10" xfId="0" applyNumberFormat="1" applyFont="1" applyBorder="1" applyAlignment="1">
      <alignment readingOrder="1"/>
    </xf>
    <xf numFmtId="0" fontId="1" fillId="0" borderId="12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/>
    </xf>
    <xf numFmtId="0" fontId="43" fillId="0" borderId="10" xfId="54" applyFont="1" applyFill="1" applyBorder="1" applyAlignment="1">
      <alignment vertical="center" wrapText="1"/>
      <protection/>
    </xf>
    <xf numFmtId="0" fontId="42" fillId="32" borderId="10" xfId="0" applyFont="1" applyFill="1" applyBorder="1" applyAlignment="1">
      <alignment horizontal="left" vertical="center" wrapText="1"/>
    </xf>
    <xf numFmtId="0" fontId="42" fillId="32" borderId="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center" wrapText="1"/>
    </xf>
    <xf numFmtId="0" fontId="42" fillId="0" borderId="10" xfId="54" applyFont="1" applyBorder="1" applyAlignment="1">
      <alignment vertical="center" wrapText="1"/>
      <protection/>
    </xf>
    <xf numFmtId="0" fontId="43" fillId="0" borderId="10" xfId="53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20" xfId="0" applyNumberFormat="1" applyFont="1" applyBorder="1" applyAlignment="1">
      <alignment wrapText="1"/>
    </xf>
    <xf numFmtId="0" fontId="5" fillId="0" borderId="10" xfId="53" applyFont="1" applyBorder="1" applyAlignment="1">
      <alignment horizontal="left" wrapText="1"/>
      <protection/>
    </xf>
    <xf numFmtId="0" fontId="5" fillId="0" borderId="2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0" fillId="0" borderId="0" xfId="0" applyBorder="1" applyAlignment="1">
      <alignment horizontal="right"/>
    </xf>
    <xf numFmtId="0" fontId="5" fillId="0" borderId="0" xfId="54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5" fillId="0" borderId="10" xfId="54" applyFont="1" applyBorder="1" applyAlignment="1">
      <alignment horizontal="left" vertical="center" wrapText="1"/>
      <protection/>
    </xf>
    <xf numFmtId="0" fontId="42" fillId="0" borderId="10" xfId="54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21.50390625" style="0" customWidth="1"/>
    <col min="4" max="4" width="18.625" style="0" customWidth="1"/>
    <col min="5" max="5" width="22.00390625" style="0" customWidth="1"/>
    <col min="6" max="9" width="4.375" style="0" customWidth="1"/>
    <col min="10" max="10" width="5.375" style="0" customWidth="1"/>
    <col min="11" max="11" width="9.50390625" style="0" customWidth="1"/>
    <col min="12" max="12" width="4.50390625" style="0" customWidth="1"/>
    <col min="13" max="13" width="15.00390625" style="0" customWidth="1"/>
    <col min="14" max="15" width="5.625" style="0" customWidth="1"/>
  </cols>
  <sheetData>
    <row r="1" spans="1:15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  <c r="O1" s="2"/>
    </row>
    <row r="2" spans="1:15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  <c r="O2" s="3"/>
    </row>
    <row r="3" spans="1:15" ht="15.75" thickBot="1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</row>
    <row r="4" spans="1:13" ht="15.75" customHeight="1" thickTop="1">
      <c r="A4" s="27" t="s">
        <v>7</v>
      </c>
      <c r="B4" s="29" t="s">
        <v>0</v>
      </c>
      <c r="C4" s="29" t="s">
        <v>1</v>
      </c>
      <c r="D4" s="29" t="s">
        <v>2</v>
      </c>
      <c r="E4" s="29" t="s">
        <v>3</v>
      </c>
      <c r="F4" s="33" t="s">
        <v>11</v>
      </c>
      <c r="G4" s="33"/>
      <c r="H4" s="33"/>
      <c r="I4" s="33"/>
      <c r="J4" s="29" t="s">
        <v>4</v>
      </c>
      <c r="K4" s="29" t="s">
        <v>5</v>
      </c>
      <c r="L4" s="29" t="s">
        <v>10</v>
      </c>
      <c r="M4" s="31" t="s">
        <v>6</v>
      </c>
    </row>
    <row r="5" spans="1:15" ht="78" customHeight="1">
      <c r="A5" s="28"/>
      <c r="B5" s="30"/>
      <c r="C5" s="30"/>
      <c r="D5" s="30"/>
      <c r="E5" s="30"/>
      <c r="F5" s="25" t="s">
        <v>14</v>
      </c>
      <c r="G5" s="25" t="s">
        <v>15</v>
      </c>
      <c r="H5" s="25" t="s">
        <v>16</v>
      </c>
      <c r="I5" s="25" t="s">
        <v>18</v>
      </c>
      <c r="J5" s="30"/>
      <c r="K5" s="30"/>
      <c r="L5" s="30"/>
      <c r="M5" s="32"/>
      <c r="N5" s="26" t="s">
        <v>9</v>
      </c>
      <c r="O5" s="26" t="s">
        <v>8</v>
      </c>
    </row>
    <row r="6" spans="1:15" ht="20.25" customHeight="1">
      <c r="A6" s="34" t="s">
        <v>13</v>
      </c>
      <c r="B6" s="35"/>
      <c r="C6" s="35"/>
      <c r="D6" s="35"/>
      <c r="E6" s="36"/>
      <c r="F6" s="10">
        <v>20</v>
      </c>
      <c r="G6" s="10">
        <v>10</v>
      </c>
      <c r="H6" s="10">
        <v>5</v>
      </c>
      <c r="I6" s="10">
        <v>3</v>
      </c>
      <c r="J6" s="4"/>
      <c r="K6" s="4"/>
      <c r="L6" s="4"/>
      <c r="M6" s="9"/>
      <c r="N6" s="11">
        <v>38</v>
      </c>
      <c r="O6" s="1"/>
    </row>
    <row r="7" spans="1:15" ht="33.75" customHeight="1">
      <c r="A7" s="24">
        <v>1</v>
      </c>
      <c r="B7" s="15">
        <v>714</v>
      </c>
      <c r="C7" s="18" t="s">
        <v>30</v>
      </c>
      <c r="D7" s="23" t="s">
        <v>44</v>
      </c>
      <c r="E7" s="18" t="s">
        <v>56</v>
      </c>
      <c r="F7" s="5">
        <v>7</v>
      </c>
      <c r="G7" s="5">
        <v>6</v>
      </c>
      <c r="H7" s="5">
        <v>4</v>
      </c>
      <c r="I7" s="5">
        <v>3</v>
      </c>
      <c r="J7" s="5">
        <f aca="true" t="shared" si="0" ref="J7:J21">SUM(F7:I7)</f>
        <v>20</v>
      </c>
      <c r="K7" s="6">
        <f aca="true" t="shared" si="1" ref="K7:K21">J7/$N$6</f>
        <v>0.5263157894736842</v>
      </c>
      <c r="L7" s="5">
        <v>1</v>
      </c>
      <c r="M7" s="7" t="s">
        <v>62</v>
      </c>
      <c r="N7">
        <f>MAX(J7:J21)</f>
        <v>20</v>
      </c>
      <c r="O7">
        <v>15</v>
      </c>
    </row>
    <row r="8" spans="1:13" ht="33.75" customHeight="1">
      <c r="A8" s="24">
        <v>2</v>
      </c>
      <c r="B8" s="15">
        <v>705</v>
      </c>
      <c r="C8" s="13" t="s">
        <v>23</v>
      </c>
      <c r="D8" s="21" t="s">
        <v>38</v>
      </c>
      <c r="E8" s="21" t="s">
        <v>50</v>
      </c>
      <c r="F8" s="5">
        <v>7</v>
      </c>
      <c r="G8" s="5">
        <v>4</v>
      </c>
      <c r="H8" s="5">
        <v>5</v>
      </c>
      <c r="I8" s="5">
        <v>2.5</v>
      </c>
      <c r="J8" s="5">
        <f t="shared" si="0"/>
        <v>18.5</v>
      </c>
      <c r="K8" s="6">
        <f t="shared" si="1"/>
        <v>0.4868421052631579</v>
      </c>
      <c r="L8" s="5">
        <f>IF(K8=K7,L7,L7+1)</f>
        <v>2</v>
      </c>
      <c r="M8" s="7"/>
    </row>
    <row r="9" spans="1:13" ht="33.75" customHeight="1">
      <c r="A9" s="24">
        <v>3</v>
      </c>
      <c r="B9" s="15">
        <v>704</v>
      </c>
      <c r="C9" s="12" t="s">
        <v>22</v>
      </c>
      <c r="D9" s="17" t="s">
        <v>37</v>
      </c>
      <c r="E9" s="17" t="s">
        <v>49</v>
      </c>
      <c r="F9" s="5">
        <v>8</v>
      </c>
      <c r="G9" s="5">
        <v>6</v>
      </c>
      <c r="H9" s="5">
        <v>2</v>
      </c>
      <c r="I9" s="5">
        <v>2</v>
      </c>
      <c r="J9" s="5">
        <f t="shared" si="0"/>
        <v>18</v>
      </c>
      <c r="K9" s="6">
        <f t="shared" si="1"/>
        <v>0.47368421052631576</v>
      </c>
      <c r="L9" s="5">
        <f aca="true" t="shared" si="2" ref="L9:L21">IF(K9=K8,L8,L8+1)</f>
        <v>3</v>
      </c>
      <c r="M9" s="7"/>
    </row>
    <row r="10" spans="1:13" ht="33.75" customHeight="1">
      <c r="A10" s="24">
        <v>4</v>
      </c>
      <c r="B10" s="15">
        <v>708</v>
      </c>
      <c r="C10" s="18" t="s">
        <v>24</v>
      </c>
      <c r="D10" s="22" t="s">
        <v>39</v>
      </c>
      <c r="E10" s="22" t="s">
        <v>51</v>
      </c>
      <c r="F10" s="5">
        <v>8</v>
      </c>
      <c r="G10" s="5">
        <v>2</v>
      </c>
      <c r="H10" s="5">
        <v>4</v>
      </c>
      <c r="I10" s="5">
        <v>3</v>
      </c>
      <c r="J10" s="5">
        <f t="shared" si="0"/>
        <v>17</v>
      </c>
      <c r="K10" s="6">
        <f t="shared" si="1"/>
        <v>0.4473684210526316</v>
      </c>
      <c r="L10" s="5">
        <f t="shared" si="2"/>
        <v>4</v>
      </c>
      <c r="M10" s="7"/>
    </row>
    <row r="11" spans="1:13" ht="33.75" customHeight="1">
      <c r="A11" s="24">
        <v>5</v>
      </c>
      <c r="B11" s="15">
        <v>701</v>
      </c>
      <c r="C11" s="16" t="s">
        <v>19</v>
      </c>
      <c r="D11" s="20" t="s">
        <v>34</v>
      </c>
      <c r="E11" s="18" t="s">
        <v>46</v>
      </c>
      <c r="F11" s="5">
        <v>8</v>
      </c>
      <c r="G11" s="5">
        <v>2</v>
      </c>
      <c r="H11" s="5">
        <v>3</v>
      </c>
      <c r="I11" s="5">
        <v>3</v>
      </c>
      <c r="J11" s="5">
        <f t="shared" si="0"/>
        <v>16</v>
      </c>
      <c r="K11" s="6">
        <f t="shared" si="1"/>
        <v>0.42105263157894735</v>
      </c>
      <c r="L11" s="5">
        <f t="shared" si="2"/>
        <v>5</v>
      </c>
      <c r="M11" s="7"/>
    </row>
    <row r="12" spans="1:13" ht="33.75" customHeight="1">
      <c r="A12" s="24">
        <v>6</v>
      </c>
      <c r="B12" s="15">
        <v>716</v>
      </c>
      <c r="C12" s="19" t="s">
        <v>32</v>
      </c>
      <c r="D12" s="22" t="s">
        <v>39</v>
      </c>
      <c r="E12" s="22" t="s">
        <v>51</v>
      </c>
      <c r="F12" s="5">
        <v>9</v>
      </c>
      <c r="G12" s="5">
        <v>2</v>
      </c>
      <c r="H12" s="5">
        <v>2</v>
      </c>
      <c r="I12" s="5">
        <v>3</v>
      </c>
      <c r="J12" s="5">
        <f t="shared" si="0"/>
        <v>16</v>
      </c>
      <c r="K12" s="6">
        <f t="shared" si="1"/>
        <v>0.42105263157894735</v>
      </c>
      <c r="L12" s="5">
        <f t="shared" si="2"/>
        <v>5</v>
      </c>
      <c r="M12" s="7"/>
    </row>
    <row r="13" spans="1:13" ht="33.75" customHeight="1">
      <c r="A13" s="24">
        <v>7</v>
      </c>
      <c r="B13" s="15">
        <v>717</v>
      </c>
      <c r="C13" s="18" t="s">
        <v>33</v>
      </c>
      <c r="D13" s="23" t="s">
        <v>45</v>
      </c>
      <c r="E13" s="18" t="s">
        <v>57</v>
      </c>
      <c r="F13" s="5">
        <v>9</v>
      </c>
      <c r="G13" s="5">
        <v>4</v>
      </c>
      <c r="H13" s="5">
        <v>0</v>
      </c>
      <c r="I13" s="5">
        <v>2.5</v>
      </c>
      <c r="J13" s="5">
        <f t="shared" si="0"/>
        <v>15.5</v>
      </c>
      <c r="K13" s="6">
        <f t="shared" si="1"/>
        <v>0.40789473684210525</v>
      </c>
      <c r="L13" s="5">
        <f t="shared" si="2"/>
        <v>6</v>
      </c>
      <c r="M13" s="7"/>
    </row>
    <row r="14" spans="1:13" ht="33.75" customHeight="1">
      <c r="A14" s="24">
        <v>8</v>
      </c>
      <c r="B14" s="15">
        <v>710</v>
      </c>
      <c r="C14" s="17" t="s">
        <v>26</v>
      </c>
      <c r="D14" s="20" t="s">
        <v>40</v>
      </c>
      <c r="E14" s="17" t="s">
        <v>52</v>
      </c>
      <c r="F14" s="5">
        <v>6</v>
      </c>
      <c r="G14" s="5">
        <v>2</v>
      </c>
      <c r="H14" s="5">
        <v>4</v>
      </c>
      <c r="I14" s="5">
        <v>3</v>
      </c>
      <c r="J14" s="5">
        <f t="shared" si="0"/>
        <v>15</v>
      </c>
      <c r="K14" s="6">
        <f t="shared" si="1"/>
        <v>0.39473684210526316</v>
      </c>
      <c r="L14" s="5">
        <f t="shared" si="2"/>
        <v>7</v>
      </c>
      <c r="M14" s="7"/>
    </row>
    <row r="15" spans="1:13" ht="33.75" customHeight="1">
      <c r="A15" s="24">
        <v>9</v>
      </c>
      <c r="B15" s="15">
        <v>712</v>
      </c>
      <c r="C15" s="18" t="s">
        <v>28</v>
      </c>
      <c r="D15" s="18" t="s">
        <v>42</v>
      </c>
      <c r="E15" s="18" t="s">
        <v>54</v>
      </c>
      <c r="F15" s="5">
        <v>6</v>
      </c>
      <c r="G15" s="5">
        <v>4</v>
      </c>
      <c r="H15" s="5">
        <v>2</v>
      </c>
      <c r="I15" s="5">
        <v>3</v>
      </c>
      <c r="J15" s="5">
        <f t="shared" si="0"/>
        <v>15</v>
      </c>
      <c r="K15" s="6">
        <f t="shared" si="1"/>
        <v>0.39473684210526316</v>
      </c>
      <c r="L15" s="5">
        <f t="shared" si="2"/>
        <v>7</v>
      </c>
      <c r="M15" s="7"/>
    </row>
    <row r="16" spans="1:13" ht="33.75" customHeight="1">
      <c r="A16" s="24">
        <v>10</v>
      </c>
      <c r="B16" s="15">
        <v>715</v>
      </c>
      <c r="C16" s="14" t="s">
        <v>31</v>
      </c>
      <c r="D16" s="22" t="s">
        <v>39</v>
      </c>
      <c r="E16" s="22" t="s">
        <v>51</v>
      </c>
      <c r="F16" s="5">
        <v>6</v>
      </c>
      <c r="G16" s="5">
        <v>6</v>
      </c>
      <c r="H16" s="5">
        <v>1</v>
      </c>
      <c r="I16" s="5">
        <v>2</v>
      </c>
      <c r="J16" s="5">
        <f t="shared" si="0"/>
        <v>15</v>
      </c>
      <c r="K16" s="6">
        <f t="shared" si="1"/>
        <v>0.39473684210526316</v>
      </c>
      <c r="L16" s="5">
        <f t="shared" si="2"/>
        <v>7</v>
      </c>
      <c r="M16" s="7"/>
    </row>
    <row r="17" spans="1:13" ht="33.75" customHeight="1">
      <c r="A17" s="24">
        <v>11</v>
      </c>
      <c r="B17" s="15">
        <v>703</v>
      </c>
      <c r="C17" s="17" t="s">
        <v>21</v>
      </c>
      <c r="D17" s="17" t="s">
        <v>36</v>
      </c>
      <c r="E17" s="17" t="s">
        <v>48</v>
      </c>
      <c r="F17" s="5">
        <v>9</v>
      </c>
      <c r="G17" s="5">
        <v>4</v>
      </c>
      <c r="H17" s="5">
        <v>0</v>
      </c>
      <c r="I17" s="5">
        <v>0</v>
      </c>
      <c r="J17" s="5">
        <f t="shared" si="0"/>
        <v>13</v>
      </c>
      <c r="K17" s="6">
        <f t="shared" si="1"/>
        <v>0.34210526315789475</v>
      </c>
      <c r="L17" s="5">
        <f t="shared" si="2"/>
        <v>8</v>
      </c>
      <c r="M17" s="7"/>
    </row>
    <row r="18" spans="1:13" ht="33.75" customHeight="1">
      <c r="A18" s="24">
        <v>12</v>
      </c>
      <c r="B18" s="15">
        <v>709</v>
      </c>
      <c r="C18" s="13" t="s">
        <v>25</v>
      </c>
      <c r="D18" s="21" t="s">
        <v>38</v>
      </c>
      <c r="E18" s="21" t="s">
        <v>50</v>
      </c>
      <c r="F18" s="5">
        <v>4</v>
      </c>
      <c r="G18" s="5">
        <v>4</v>
      </c>
      <c r="H18" s="5">
        <v>2</v>
      </c>
      <c r="I18" s="5">
        <v>2.5</v>
      </c>
      <c r="J18" s="5">
        <f t="shared" si="0"/>
        <v>12.5</v>
      </c>
      <c r="K18" s="6">
        <f t="shared" si="1"/>
        <v>0.32894736842105265</v>
      </c>
      <c r="L18" s="5">
        <f t="shared" si="2"/>
        <v>9</v>
      </c>
      <c r="M18" s="7"/>
    </row>
    <row r="19" spans="1:13" ht="33.75" customHeight="1">
      <c r="A19" s="24">
        <v>13</v>
      </c>
      <c r="B19" s="15">
        <v>702</v>
      </c>
      <c r="C19" s="16" t="s">
        <v>20</v>
      </c>
      <c r="D19" s="20" t="s">
        <v>35</v>
      </c>
      <c r="E19" s="18" t="s">
        <v>47</v>
      </c>
      <c r="F19" s="5">
        <v>3</v>
      </c>
      <c r="G19" s="5">
        <v>6</v>
      </c>
      <c r="H19" s="5">
        <v>1</v>
      </c>
      <c r="I19" s="5">
        <v>2</v>
      </c>
      <c r="J19" s="5">
        <f t="shared" si="0"/>
        <v>12</v>
      </c>
      <c r="K19" s="6">
        <f t="shared" si="1"/>
        <v>0.3157894736842105</v>
      </c>
      <c r="L19" s="5">
        <f t="shared" si="2"/>
        <v>10</v>
      </c>
      <c r="M19" s="7"/>
    </row>
    <row r="20" spans="1:13" ht="33.75" customHeight="1">
      <c r="A20" s="24">
        <v>14</v>
      </c>
      <c r="B20" s="15">
        <v>711</v>
      </c>
      <c r="C20" s="17" t="s">
        <v>27</v>
      </c>
      <c r="D20" s="17" t="s">
        <v>41</v>
      </c>
      <c r="E20" s="17" t="s">
        <v>53</v>
      </c>
      <c r="F20" s="5">
        <v>7</v>
      </c>
      <c r="G20" s="5">
        <v>0</v>
      </c>
      <c r="H20" s="5">
        <v>2</v>
      </c>
      <c r="I20" s="5">
        <v>2</v>
      </c>
      <c r="J20" s="5">
        <f t="shared" si="0"/>
        <v>11</v>
      </c>
      <c r="K20" s="6">
        <f t="shared" si="1"/>
        <v>0.2894736842105263</v>
      </c>
      <c r="L20" s="5">
        <f t="shared" si="2"/>
        <v>11</v>
      </c>
      <c r="M20" s="7"/>
    </row>
    <row r="21" spans="1:13" ht="33.75" customHeight="1">
      <c r="A21" s="24">
        <v>15</v>
      </c>
      <c r="B21" s="15">
        <v>713</v>
      </c>
      <c r="C21" s="18" t="s">
        <v>29</v>
      </c>
      <c r="D21" s="23" t="s">
        <v>43</v>
      </c>
      <c r="E21" s="18" t="s">
        <v>55</v>
      </c>
      <c r="F21" s="5">
        <v>5</v>
      </c>
      <c r="G21" s="5">
        <v>2</v>
      </c>
      <c r="H21" s="5">
        <v>1</v>
      </c>
      <c r="I21" s="5">
        <v>2</v>
      </c>
      <c r="J21" s="5">
        <f t="shared" si="0"/>
        <v>10</v>
      </c>
      <c r="K21" s="6">
        <f t="shared" si="1"/>
        <v>0.2631578947368421</v>
      </c>
      <c r="L21" s="5">
        <f t="shared" si="2"/>
        <v>12</v>
      </c>
      <c r="M21" s="7"/>
    </row>
    <row r="22" ht="15">
      <c r="A22" s="8"/>
    </row>
    <row r="23" spans="1:3" ht="15">
      <c r="A23" s="8"/>
      <c r="B23" t="s">
        <v>58</v>
      </c>
      <c r="C23" t="s">
        <v>59</v>
      </c>
    </row>
    <row r="24" spans="1:3" ht="15">
      <c r="A24" s="8"/>
      <c r="C24" t="s">
        <v>60</v>
      </c>
    </row>
    <row r="25" spans="1:3" ht="15">
      <c r="A25" s="8"/>
      <c r="C25" t="s">
        <v>61</v>
      </c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</sheetData>
  <sheetProtection/>
  <mergeCells count="14">
    <mergeCell ref="A6:E6"/>
    <mergeCell ref="A3:M3"/>
    <mergeCell ref="A2:M2"/>
    <mergeCell ref="A1:M1"/>
    <mergeCell ref="E4:E5"/>
    <mergeCell ref="J4:J5"/>
    <mergeCell ref="K4:K5"/>
    <mergeCell ref="L4:L5"/>
    <mergeCell ref="A4:A5"/>
    <mergeCell ref="B4:B5"/>
    <mergeCell ref="C4:C5"/>
    <mergeCell ref="D4:D5"/>
    <mergeCell ref="M4:M5"/>
    <mergeCell ref="F4:I4"/>
  </mergeCells>
  <printOptions/>
  <pageMargins left="0.03937007874015748" right="0.03937007874015748" top="0.15748031496062992" bottom="0.15748031496062992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5.50390625" style="0" customWidth="1"/>
    <col min="3" max="3" width="27.00390625" style="0" customWidth="1"/>
    <col min="4" max="4" width="21.375" style="0" customWidth="1"/>
    <col min="5" max="5" width="21.625" style="0" customWidth="1"/>
    <col min="6" max="8" width="3.875" style="0" customWidth="1"/>
    <col min="9" max="10" width="4.375" style="0" customWidth="1"/>
    <col min="11" max="11" width="5.50390625" style="0" customWidth="1"/>
    <col min="12" max="12" width="9.50390625" style="0" customWidth="1"/>
    <col min="13" max="13" width="5.50390625" style="0" customWidth="1"/>
    <col min="14" max="14" width="14.375" style="0" customWidth="1"/>
    <col min="15" max="16" width="5.00390625" style="0" customWidth="1"/>
  </cols>
  <sheetData>
    <row r="1" spans="1:16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"/>
      <c r="P1" s="2"/>
    </row>
    <row r="2" spans="1:16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"/>
      <c r="P2" s="3"/>
    </row>
    <row r="3" spans="1:16" ht="15.75" thickBot="1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"/>
      <c r="P3" s="2"/>
    </row>
    <row r="4" spans="1:14" ht="15.75" customHeight="1" thickTop="1">
      <c r="A4" s="40" t="s">
        <v>7</v>
      </c>
      <c r="B4" s="41" t="s">
        <v>0</v>
      </c>
      <c r="C4" s="41" t="s">
        <v>1</v>
      </c>
      <c r="D4" s="42" t="s">
        <v>2</v>
      </c>
      <c r="E4" s="42" t="s">
        <v>3</v>
      </c>
      <c r="F4" s="43" t="s">
        <v>11</v>
      </c>
      <c r="G4" s="43"/>
      <c r="H4" s="43"/>
      <c r="I4" s="43"/>
      <c r="J4" s="43"/>
      <c r="K4" s="41" t="s">
        <v>4</v>
      </c>
      <c r="L4" s="41" t="s">
        <v>5</v>
      </c>
      <c r="M4" s="41" t="s">
        <v>10</v>
      </c>
      <c r="N4" s="44" t="s">
        <v>6</v>
      </c>
    </row>
    <row r="5" spans="1:16" ht="135" customHeight="1">
      <c r="A5" s="45"/>
      <c r="B5" s="46"/>
      <c r="C5" s="46"/>
      <c r="D5" s="47"/>
      <c r="E5" s="47"/>
      <c r="F5" s="4" t="s">
        <v>14</v>
      </c>
      <c r="G5" s="4" t="s">
        <v>15</v>
      </c>
      <c r="H5" s="4" t="s">
        <v>16</v>
      </c>
      <c r="I5" s="4" t="s">
        <v>65</v>
      </c>
      <c r="J5" s="4" t="s">
        <v>66</v>
      </c>
      <c r="K5" s="46"/>
      <c r="L5" s="46"/>
      <c r="M5" s="46"/>
      <c r="N5" s="48"/>
      <c r="O5" s="1" t="s">
        <v>9</v>
      </c>
      <c r="P5" s="1" t="s">
        <v>8</v>
      </c>
    </row>
    <row r="6" spans="1:16" ht="20.25" customHeight="1">
      <c r="A6" s="34" t="s">
        <v>13</v>
      </c>
      <c r="B6" s="35"/>
      <c r="C6" s="35"/>
      <c r="D6" s="35"/>
      <c r="E6" s="36"/>
      <c r="F6" s="10">
        <v>30</v>
      </c>
      <c r="G6" s="10">
        <v>10</v>
      </c>
      <c r="H6" s="10">
        <v>10</v>
      </c>
      <c r="I6" s="49">
        <v>3</v>
      </c>
      <c r="J6" s="49">
        <v>3</v>
      </c>
      <c r="K6" s="4"/>
      <c r="L6" s="4"/>
      <c r="M6" s="4"/>
      <c r="N6" s="9"/>
      <c r="O6" s="11">
        <v>56</v>
      </c>
      <c r="P6" s="1"/>
    </row>
    <row r="7" spans="1:16" ht="33.75" customHeight="1">
      <c r="A7" s="50">
        <v>1</v>
      </c>
      <c r="B7" s="15">
        <v>810</v>
      </c>
      <c r="C7" s="17" t="s">
        <v>67</v>
      </c>
      <c r="D7" s="17" t="s">
        <v>40</v>
      </c>
      <c r="E7" s="17" t="s">
        <v>68</v>
      </c>
      <c r="F7" s="5">
        <v>16</v>
      </c>
      <c r="G7" s="5">
        <v>8</v>
      </c>
      <c r="H7" s="5">
        <v>8</v>
      </c>
      <c r="I7" s="51">
        <v>2</v>
      </c>
      <c r="J7" s="51">
        <v>3</v>
      </c>
      <c r="K7" s="51">
        <f aca="true" t="shared" si="0" ref="K7:K34">SUM(F7:J7)</f>
        <v>37</v>
      </c>
      <c r="L7" s="6">
        <f aca="true" t="shared" si="1" ref="L7:L34">K7/$O$6</f>
        <v>0.6607142857142857</v>
      </c>
      <c r="M7" s="5">
        <v>1</v>
      </c>
      <c r="N7" s="7" t="s">
        <v>62</v>
      </c>
      <c r="O7">
        <f>MAX(K8:K35)</f>
        <v>36.5</v>
      </c>
      <c r="P7">
        <f>MAX(M7:M35)-1</f>
        <v>20</v>
      </c>
    </row>
    <row r="8" spans="1:14" ht="33.75" customHeight="1">
      <c r="A8" s="50">
        <v>2</v>
      </c>
      <c r="B8" s="15">
        <v>803</v>
      </c>
      <c r="C8" s="17" t="s">
        <v>69</v>
      </c>
      <c r="D8" s="17" t="s">
        <v>70</v>
      </c>
      <c r="E8" s="17" t="s">
        <v>71</v>
      </c>
      <c r="F8" s="5">
        <v>17</v>
      </c>
      <c r="G8" s="5">
        <v>6</v>
      </c>
      <c r="H8" s="5">
        <v>8</v>
      </c>
      <c r="I8" s="51">
        <v>2.5</v>
      </c>
      <c r="J8" s="51">
        <v>3</v>
      </c>
      <c r="K8" s="51">
        <f t="shared" si="0"/>
        <v>36.5</v>
      </c>
      <c r="L8" s="6">
        <f t="shared" si="1"/>
        <v>0.6517857142857143</v>
      </c>
      <c r="M8" s="5">
        <v>2</v>
      </c>
      <c r="N8" s="7" t="s">
        <v>72</v>
      </c>
    </row>
    <row r="9" spans="1:14" ht="33.75" customHeight="1">
      <c r="A9" s="50">
        <v>3</v>
      </c>
      <c r="B9" s="5">
        <v>813</v>
      </c>
      <c r="C9" s="17" t="s">
        <v>73</v>
      </c>
      <c r="D9" s="17" t="s">
        <v>40</v>
      </c>
      <c r="E9" s="17" t="s">
        <v>68</v>
      </c>
      <c r="F9" s="5">
        <v>15</v>
      </c>
      <c r="G9" s="5">
        <v>8</v>
      </c>
      <c r="H9" s="5">
        <v>7</v>
      </c>
      <c r="I9" s="51">
        <v>2.5</v>
      </c>
      <c r="J9" s="51">
        <v>3</v>
      </c>
      <c r="K9" s="51">
        <f t="shared" si="0"/>
        <v>35.5</v>
      </c>
      <c r="L9" s="6">
        <f t="shared" si="1"/>
        <v>0.6339285714285714</v>
      </c>
      <c r="M9" s="5">
        <v>3</v>
      </c>
      <c r="N9" s="7" t="s">
        <v>72</v>
      </c>
    </row>
    <row r="10" spans="1:14" ht="33.75" customHeight="1">
      <c r="A10" s="50">
        <v>4</v>
      </c>
      <c r="B10" s="15">
        <v>801</v>
      </c>
      <c r="C10" s="17" t="s">
        <v>74</v>
      </c>
      <c r="D10" s="17" t="s">
        <v>70</v>
      </c>
      <c r="E10" s="17" t="s">
        <v>71</v>
      </c>
      <c r="F10" s="5">
        <v>13</v>
      </c>
      <c r="G10" s="5">
        <v>8</v>
      </c>
      <c r="H10" s="5">
        <v>8</v>
      </c>
      <c r="I10" s="51">
        <v>2.5</v>
      </c>
      <c r="J10" s="51">
        <v>3</v>
      </c>
      <c r="K10" s="51">
        <f t="shared" si="0"/>
        <v>34.5</v>
      </c>
      <c r="L10" s="6">
        <f t="shared" si="1"/>
        <v>0.6160714285714286</v>
      </c>
      <c r="M10" s="5">
        <v>4</v>
      </c>
      <c r="N10" s="7" t="s">
        <v>72</v>
      </c>
    </row>
    <row r="11" spans="1:14" ht="33.75" customHeight="1">
      <c r="A11" s="50">
        <v>5</v>
      </c>
      <c r="B11" s="15">
        <v>802</v>
      </c>
      <c r="C11" s="17" t="s">
        <v>75</v>
      </c>
      <c r="D11" s="17" t="s">
        <v>42</v>
      </c>
      <c r="E11" s="17" t="s">
        <v>54</v>
      </c>
      <c r="F11" s="5">
        <v>16</v>
      </c>
      <c r="G11" s="5">
        <v>4</v>
      </c>
      <c r="H11" s="5">
        <v>9</v>
      </c>
      <c r="I11" s="51">
        <v>2.5</v>
      </c>
      <c r="J11" s="51">
        <v>3</v>
      </c>
      <c r="K11" s="51">
        <f t="shared" si="0"/>
        <v>34.5</v>
      </c>
      <c r="L11" s="6">
        <f t="shared" si="1"/>
        <v>0.6160714285714286</v>
      </c>
      <c r="M11" s="5">
        <v>4</v>
      </c>
      <c r="N11" s="7" t="s">
        <v>72</v>
      </c>
    </row>
    <row r="12" spans="1:14" ht="33.75" customHeight="1">
      <c r="A12" s="50">
        <v>6</v>
      </c>
      <c r="B12" s="15">
        <v>806</v>
      </c>
      <c r="C12" s="52" t="s">
        <v>76</v>
      </c>
      <c r="D12" s="22" t="s">
        <v>39</v>
      </c>
      <c r="E12" s="22" t="s">
        <v>77</v>
      </c>
      <c r="F12" s="5">
        <v>15</v>
      </c>
      <c r="G12" s="5">
        <v>6</v>
      </c>
      <c r="H12" s="5">
        <v>5</v>
      </c>
      <c r="I12" s="51">
        <v>2</v>
      </c>
      <c r="J12" s="51">
        <v>3</v>
      </c>
      <c r="K12" s="51">
        <f t="shared" si="0"/>
        <v>31</v>
      </c>
      <c r="L12" s="6">
        <f t="shared" si="1"/>
        <v>0.5535714285714286</v>
      </c>
      <c r="M12" s="5">
        <f>IF(L12=L11,M11,M11+1)</f>
        <v>5</v>
      </c>
      <c r="N12" s="7" t="s">
        <v>72</v>
      </c>
    </row>
    <row r="13" spans="1:14" ht="33.75" customHeight="1">
      <c r="A13" s="50">
        <v>7</v>
      </c>
      <c r="B13" s="5">
        <v>816</v>
      </c>
      <c r="C13" s="17" t="s">
        <v>78</v>
      </c>
      <c r="D13" s="17" t="s">
        <v>40</v>
      </c>
      <c r="E13" s="17" t="s">
        <v>68</v>
      </c>
      <c r="F13" s="5">
        <v>15</v>
      </c>
      <c r="G13" s="5">
        <v>4</v>
      </c>
      <c r="H13" s="5">
        <v>5</v>
      </c>
      <c r="I13" s="51">
        <v>3</v>
      </c>
      <c r="J13" s="51">
        <v>3</v>
      </c>
      <c r="K13" s="51">
        <f t="shared" si="0"/>
        <v>30</v>
      </c>
      <c r="L13" s="6">
        <f t="shared" si="1"/>
        <v>0.5357142857142857</v>
      </c>
      <c r="M13" s="5">
        <v>6</v>
      </c>
      <c r="N13" s="7" t="s">
        <v>72</v>
      </c>
    </row>
    <row r="14" spans="1:14" ht="33.75" customHeight="1">
      <c r="A14" s="50">
        <v>8</v>
      </c>
      <c r="B14" s="5">
        <v>823</v>
      </c>
      <c r="C14" s="17" t="s">
        <v>79</v>
      </c>
      <c r="D14" s="17" t="s">
        <v>40</v>
      </c>
      <c r="E14" s="17" t="s">
        <v>68</v>
      </c>
      <c r="F14" s="5">
        <v>11</v>
      </c>
      <c r="G14" s="5">
        <v>6</v>
      </c>
      <c r="H14" s="5">
        <v>8</v>
      </c>
      <c r="I14" s="51">
        <v>2</v>
      </c>
      <c r="J14" s="51">
        <v>3</v>
      </c>
      <c r="K14" s="51">
        <f t="shared" si="0"/>
        <v>30</v>
      </c>
      <c r="L14" s="6">
        <f t="shared" si="1"/>
        <v>0.5357142857142857</v>
      </c>
      <c r="M14" s="5">
        <v>6</v>
      </c>
      <c r="N14" s="7" t="s">
        <v>72</v>
      </c>
    </row>
    <row r="15" spans="1:14" ht="33.75" customHeight="1">
      <c r="A15" s="50">
        <v>9</v>
      </c>
      <c r="B15" s="5">
        <v>828</v>
      </c>
      <c r="C15" s="18" t="s">
        <v>80</v>
      </c>
      <c r="D15" s="23" t="s">
        <v>45</v>
      </c>
      <c r="E15" s="18" t="s">
        <v>81</v>
      </c>
      <c r="F15" s="5">
        <v>9</v>
      </c>
      <c r="G15" s="5">
        <v>8</v>
      </c>
      <c r="H15" s="5">
        <v>7</v>
      </c>
      <c r="I15" s="51">
        <v>2.5</v>
      </c>
      <c r="J15" s="51">
        <v>3</v>
      </c>
      <c r="K15" s="51">
        <f t="shared" si="0"/>
        <v>29.5</v>
      </c>
      <c r="L15" s="6">
        <f t="shared" si="1"/>
        <v>0.5267857142857143</v>
      </c>
      <c r="M15" s="5">
        <v>7</v>
      </c>
      <c r="N15" s="7" t="s">
        <v>72</v>
      </c>
    </row>
    <row r="16" spans="1:14" ht="33.75" customHeight="1">
      <c r="A16" s="50">
        <v>10</v>
      </c>
      <c r="B16" s="15">
        <v>805</v>
      </c>
      <c r="C16" s="52" t="s">
        <v>82</v>
      </c>
      <c r="D16" s="22" t="s">
        <v>39</v>
      </c>
      <c r="E16" s="22" t="s">
        <v>77</v>
      </c>
      <c r="F16" s="5">
        <v>13</v>
      </c>
      <c r="G16" s="5">
        <v>4</v>
      </c>
      <c r="H16" s="5">
        <v>6</v>
      </c>
      <c r="I16" s="51">
        <v>2.5</v>
      </c>
      <c r="J16" s="51">
        <v>3</v>
      </c>
      <c r="K16" s="51">
        <f t="shared" si="0"/>
        <v>28.5</v>
      </c>
      <c r="L16" s="6">
        <f t="shared" si="1"/>
        <v>0.5089285714285714</v>
      </c>
      <c r="M16" s="5">
        <f>IF(L16=L15,M15,M15+1)</f>
        <v>8</v>
      </c>
      <c r="N16" s="7" t="s">
        <v>72</v>
      </c>
    </row>
    <row r="17" spans="1:14" ht="33.75" customHeight="1">
      <c r="A17" s="50">
        <v>11</v>
      </c>
      <c r="B17" s="5">
        <v>826</v>
      </c>
      <c r="C17" s="18" t="s">
        <v>83</v>
      </c>
      <c r="D17" s="23" t="s">
        <v>44</v>
      </c>
      <c r="E17" s="18" t="s">
        <v>56</v>
      </c>
      <c r="F17" s="5">
        <v>14</v>
      </c>
      <c r="G17" s="5">
        <v>2</v>
      </c>
      <c r="H17" s="5">
        <v>5</v>
      </c>
      <c r="I17" s="51">
        <v>3</v>
      </c>
      <c r="J17" s="51">
        <v>3</v>
      </c>
      <c r="K17" s="51">
        <f t="shared" si="0"/>
        <v>27</v>
      </c>
      <c r="L17" s="6">
        <f t="shared" si="1"/>
        <v>0.48214285714285715</v>
      </c>
      <c r="M17" s="5">
        <v>9</v>
      </c>
      <c r="N17" s="7"/>
    </row>
    <row r="18" spans="1:14" ht="33.75" customHeight="1">
      <c r="A18" s="50">
        <v>12</v>
      </c>
      <c r="B18" s="5">
        <v>827</v>
      </c>
      <c r="C18" s="18" t="s">
        <v>84</v>
      </c>
      <c r="D18" s="23" t="s">
        <v>45</v>
      </c>
      <c r="E18" s="18" t="s">
        <v>81</v>
      </c>
      <c r="F18" s="5">
        <v>12</v>
      </c>
      <c r="G18" s="5">
        <v>6</v>
      </c>
      <c r="H18" s="5">
        <v>4</v>
      </c>
      <c r="I18" s="51">
        <v>2.5</v>
      </c>
      <c r="J18" s="51">
        <v>2.5</v>
      </c>
      <c r="K18" s="51">
        <f t="shared" si="0"/>
        <v>27</v>
      </c>
      <c r="L18" s="6">
        <f t="shared" si="1"/>
        <v>0.48214285714285715</v>
      </c>
      <c r="M18" s="5">
        <v>9</v>
      </c>
      <c r="N18" s="7"/>
    </row>
    <row r="19" spans="1:14" ht="33.75" customHeight="1">
      <c r="A19" s="50">
        <v>13</v>
      </c>
      <c r="B19" s="5">
        <v>829</v>
      </c>
      <c r="C19" s="18" t="s">
        <v>85</v>
      </c>
      <c r="D19" s="18" t="s">
        <v>86</v>
      </c>
      <c r="E19" s="18" t="s">
        <v>87</v>
      </c>
      <c r="F19" s="5">
        <v>10</v>
      </c>
      <c r="G19" s="5">
        <v>10</v>
      </c>
      <c r="H19" s="5">
        <v>4</v>
      </c>
      <c r="I19" s="51">
        <v>1</v>
      </c>
      <c r="J19" s="51">
        <v>2</v>
      </c>
      <c r="K19" s="51">
        <f t="shared" si="0"/>
        <v>27</v>
      </c>
      <c r="L19" s="6">
        <f t="shared" si="1"/>
        <v>0.48214285714285715</v>
      </c>
      <c r="M19" s="5">
        <v>9</v>
      </c>
      <c r="N19" s="7"/>
    </row>
    <row r="20" spans="1:14" ht="33.75" customHeight="1">
      <c r="A20" s="50">
        <v>14</v>
      </c>
      <c r="B20" s="15">
        <v>809</v>
      </c>
      <c r="C20" s="53" t="s">
        <v>88</v>
      </c>
      <c r="D20" s="17" t="s">
        <v>37</v>
      </c>
      <c r="E20" s="17" t="s">
        <v>49</v>
      </c>
      <c r="F20" s="5">
        <v>7</v>
      </c>
      <c r="G20" s="5">
        <v>6</v>
      </c>
      <c r="H20" s="5">
        <v>8</v>
      </c>
      <c r="I20" s="51">
        <v>2.5</v>
      </c>
      <c r="J20" s="51">
        <v>3</v>
      </c>
      <c r="K20" s="51">
        <f t="shared" si="0"/>
        <v>26.5</v>
      </c>
      <c r="L20" s="6">
        <f t="shared" si="1"/>
        <v>0.4732142857142857</v>
      </c>
      <c r="M20" s="5">
        <f>IF(L20=L19,M19,M19+1)</f>
        <v>10</v>
      </c>
      <c r="N20" s="7"/>
    </row>
    <row r="21" spans="1:14" ht="33.75" customHeight="1">
      <c r="A21" s="50">
        <v>15</v>
      </c>
      <c r="B21" s="5">
        <v>818</v>
      </c>
      <c r="C21" s="17" t="s">
        <v>89</v>
      </c>
      <c r="D21" s="17" t="s">
        <v>42</v>
      </c>
      <c r="E21" s="17" t="s">
        <v>54</v>
      </c>
      <c r="F21" s="5">
        <v>9</v>
      </c>
      <c r="G21" s="5">
        <v>6</v>
      </c>
      <c r="H21" s="5">
        <v>6</v>
      </c>
      <c r="I21" s="51">
        <v>2.5</v>
      </c>
      <c r="J21" s="51">
        <v>3</v>
      </c>
      <c r="K21" s="51">
        <f t="shared" si="0"/>
        <v>26.5</v>
      </c>
      <c r="L21" s="6">
        <f t="shared" si="1"/>
        <v>0.4732142857142857</v>
      </c>
      <c r="M21" s="5">
        <v>10</v>
      </c>
      <c r="N21" s="7"/>
    </row>
    <row r="22" spans="1:14" ht="33.75" customHeight="1">
      <c r="A22" s="50">
        <v>16</v>
      </c>
      <c r="B22" s="5">
        <v>819</v>
      </c>
      <c r="C22" s="17" t="s">
        <v>90</v>
      </c>
      <c r="D22" s="20" t="s">
        <v>43</v>
      </c>
      <c r="E22" s="17" t="s">
        <v>91</v>
      </c>
      <c r="F22" s="5">
        <v>7</v>
      </c>
      <c r="G22" s="5">
        <v>8</v>
      </c>
      <c r="H22" s="5">
        <v>6</v>
      </c>
      <c r="I22" s="51">
        <v>2.5</v>
      </c>
      <c r="J22" s="51">
        <v>2.5</v>
      </c>
      <c r="K22" s="51">
        <f t="shared" si="0"/>
        <v>26</v>
      </c>
      <c r="L22" s="6">
        <f t="shared" si="1"/>
        <v>0.4642857142857143</v>
      </c>
      <c r="M22" s="5">
        <f>IF(L22=L21,M21,M21+1)</f>
        <v>11</v>
      </c>
      <c r="N22" s="7"/>
    </row>
    <row r="23" spans="1:14" ht="33.75" customHeight="1">
      <c r="A23" s="50">
        <v>17</v>
      </c>
      <c r="B23" s="5">
        <v>824</v>
      </c>
      <c r="C23" s="17" t="s">
        <v>92</v>
      </c>
      <c r="D23" s="17" t="s">
        <v>40</v>
      </c>
      <c r="E23" s="17" t="s">
        <v>68</v>
      </c>
      <c r="F23" s="5">
        <v>7</v>
      </c>
      <c r="G23" s="5">
        <v>6</v>
      </c>
      <c r="H23" s="5">
        <v>8</v>
      </c>
      <c r="I23" s="51">
        <v>2.5</v>
      </c>
      <c r="J23" s="51">
        <v>2.5</v>
      </c>
      <c r="K23" s="51">
        <f t="shared" si="0"/>
        <v>26</v>
      </c>
      <c r="L23" s="6">
        <f t="shared" si="1"/>
        <v>0.4642857142857143</v>
      </c>
      <c r="M23" s="5">
        <v>11</v>
      </c>
      <c r="N23" s="7"/>
    </row>
    <row r="24" spans="1:14" ht="33.75" customHeight="1">
      <c r="A24" s="50">
        <v>18</v>
      </c>
      <c r="B24" s="15">
        <v>808</v>
      </c>
      <c r="C24" s="52" t="s">
        <v>93</v>
      </c>
      <c r="D24" s="22" t="s">
        <v>39</v>
      </c>
      <c r="E24" s="22" t="s">
        <v>77</v>
      </c>
      <c r="F24" s="5">
        <v>9</v>
      </c>
      <c r="G24" s="5">
        <v>4</v>
      </c>
      <c r="H24" s="5">
        <v>7</v>
      </c>
      <c r="I24" s="51">
        <v>2</v>
      </c>
      <c r="J24" s="51">
        <v>3</v>
      </c>
      <c r="K24" s="51">
        <f t="shared" si="0"/>
        <v>25</v>
      </c>
      <c r="L24" s="6">
        <f t="shared" si="1"/>
        <v>0.44642857142857145</v>
      </c>
      <c r="M24" s="5">
        <f>IF(L24=L23,M23,M23+1)</f>
        <v>12</v>
      </c>
      <c r="N24" s="7"/>
    </row>
    <row r="25" spans="1:14" ht="33.75" customHeight="1">
      <c r="A25" s="50">
        <v>19</v>
      </c>
      <c r="B25" s="5">
        <v>825</v>
      </c>
      <c r="C25" s="17" t="s">
        <v>94</v>
      </c>
      <c r="D25" s="17" t="s">
        <v>95</v>
      </c>
      <c r="E25" s="17" t="s">
        <v>96</v>
      </c>
      <c r="F25" s="5">
        <v>11</v>
      </c>
      <c r="G25" s="5">
        <v>4</v>
      </c>
      <c r="H25" s="5">
        <v>4</v>
      </c>
      <c r="I25" s="51">
        <v>2</v>
      </c>
      <c r="J25" s="51">
        <v>3</v>
      </c>
      <c r="K25" s="51">
        <f t="shared" si="0"/>
        <v>24</v>
      </c>
      <c r="L25" s="6">
        <f t="shared" si="1"/>
        <v>0.42857142857142855</v>
      </c>
      <c r="M25" s="5">
        <v>13</v>
      </c>
      <c r="N25" s="7"/>
    </row>
    <row r="26" spans="1:14" ht="33.75" customHeight="1">
      <c r="A26" s="50">
        <v>20</v>
      </c>
      <c r="B26" s="5">
        <v>815</v>
      </c>
      <c r="C26" s="54" t="s">
        <v>97</v>
      </c>
      <c r="D26" s="17" t="s">
        <v>37</v>
      </c>
      <c r="E26" s="17" t="s">
        <v>49</v>
      </c>
      <c r="F26" s="5">
        <v>13</v>
      </c>
      <c r="G26" s="5">
        <v>2</v>
      </c>
      <c r="H26" s="5">
        <v>5</v>
      </c>
      <c r="I26" s="51">
        <v>0</v>
      </c>
      <c r="J26" s="51">
        <v>3</v>
      </c>
      <c r="K26" s="51">
        <f t="shared" si="0"/>
        <v>23</v>
      </c>
      <c r="L26" s="6">
        <f t="shared" si="1"/>
        <v>0.4107142857142857</v>
      </c>
      <c r="M26" s="5">
        <f>IF(L26=L25,M25,M25+1)</f>
        <v>14</v>
      </c>
      <c r="N26" s="7"/>
    </row>
    <row r="27" spans="1:14" ht="33.75" customHeight="1">
      <c r="A27" s="50">
        <v>21</v>
      </c>
      <c r="B27" s="5">
        <v>814</v>
      </c>
      <c r="C27" s="17" t="s">
        <v>98</v>
      </c>
      <c r="D27" s="17" t="s">
        <v>41</v>
      </c>
      <c r="E27" s="17" t="s">
        <v>99</v>
      </c>
      <c r="F27" s="5">
        <v>7</v>
      </c>
      <c r="G27" s="5">
        <v>4</v>
      </c>
      <c r="H27" s="5">
        <v>7</v>
      </c>
      <c r="I27" s="51">
        <v>2</v>
      </c>
      <c r="J27" s="51">
        <v>2</v>
      </c>
      <c r="K27" s="51">
        <f t="shared" si="0"/>
        <v>22</v>
      </c>
      <c r="L27" s="6">
        <f t="shared" si="1"/>
        <v>0.39285714285714285</v>
      </c>
      <c r="M27" s="5">
        <v>15</v>
      </c>
      <c r="N27" s="7"/>
    </row>
    <row r="28" spans="1:14" ht="33.75" customHeight="1">
      <c r="A28" s="50">
        <v>22</v>
      </c>
      <c r="B28" s="5">
        <v>821</v>
      </c>
      <c r="C28" s="17" t="s">
        <v>100</v>
      </c>
      <c r="D28" s="17" t="s">
        <v>70</v>
      </c>
      <c r="E28" s="17" t="s">
        <v>71</v>
      </c>
      <c r="F28" s="5">
        <v>6</v>
      </c>
      <c r="G28" s="5">
        <v>8</v>
      </c>
      <c r="H28" s="5">
        <v>4</v>
      </c>
      <c r="I28" s="51">
        <v>1.5</v>
      </c>
      <c r="J28" s="51">
        <v>2.5</v>
      </c>
      <c r="K28" s="51">
        <f t="shared" si="0"/>
        <v>22</v>
      </c>
      <c r="L28" s="6">
        <f t="shared" si="1"/>
        <v>0.39285714285714285</v>
      </c>
      <c r="M28" s="5">
        <v>16</v>
      </c>
      <c r="N28" s="7"/>
    </row>
    <row r="29" spans="1:14" ht="33.75" customHeight="1">
      <c r="A29" s="50">
        <v>23</v>
      </c>
      <c r="B29" s="5">
        <v>817</v>
      </c>
      <c r="C29" s="17" t="s">
        <v>101</v>
      </c>
      <c r="D29" s="17" t="s">
        <v>40</v>
      </c>
      <c r="E29" s="17" t="s">
        <v>68</v>
      </c>
      <c r="F29" s="5">
        <v>5</v>
      </c>
      <c r="G29" s="5">
        <v>6</v>
      </c>
      <c r="H29" s="5">
        <v>6</v>
      </c>
      <c r="I29" s="51">
        <v>1.5</v>
      </c>
      <c r="J29" s="51">
        <v>3</v>
      </c>
      <c r="K29" s="51">
        <f t="shared" si="0"/>
        <v>21.5</v>
      </c>
      <c r="L29" s="6">
        <f t="shared" si="1"/>
        <v>0.38392857142857145</v>
      </c>
      <c r="M29" s="5">
        <v>17</v>
      </c>
      <c r="N29" s="7"/>
    </row>
    <row r="30" spans="1:14" ht="33.75" customHeight="1">
      <c r="A30" s="50">
        <v>24</v>
      </c>
      <c r="B30" s="15">
        <v>804</v>
      </c>
      <c r="C30" s="17" t="s">
        <v>102</v>
      </c>
      <c r="D30" s="17" t="s">
        <v>70</v>
      </c>
      <c r="E30" s="17" t="s">
        <v>71</v>
      </c>
      <c r="F30" s="5">
        <v>10</v>
      </c>
      <c r="G30" s="5">
        <v>2</v>
      </c>
      <c r="H30" s="5">
        <v>4</v>
      </c>
      <c r="I30" s="51">
        <v>2.5</v>
      </c>
      <c r="J30" s="51">
        <v>2.5</v>
      </c>
      <c r="K30" s="51">
        <f t="shared" si="0"/>
        <v>21</v>
      </c>
      <c r="L30" s="6">
        <f t="shared" si="1"/>
        <v>0.375</v>
      </c>
      <c r="M30" s="5">
        <f>IF(L30=L29,M29,M29+1)</f>
        <v>18</v>
      </c>
      <c r="N30" s="7"/>
    </row>
    <row r="31" spans="1:14" ht="33.75" customHeight="1">
      <c r="A31" s="50">
        <v>25</v>
      </c>
      <c r="B31" s="5">
        <v>822</v>
      </c>
      <c r="C31" s="17" t="s">
        <v>103</v>
      </c>
      <c r="D31" s="17" t="s">
        <v>104</v>
      </c>
      <c r="E31" s="17" t="s">
        <v>105</v>
      </c>
      <c r="F31" s="5">
        <v>7</v>
      </c>
      <c r="G31" s="5">
        <v>6</v>
      </c>
      <c r="H31" s="5">
        <v>3</v>
      </c>
      <c r="I31" s="51">
        <v>2</v>
      </c>
      <c r="J31" s="51">
        <v>3</v>
      </c>
      <c r="K31" s="51">
        <f t="shared" si="0"/>
        <v>21</v>
      </c>
      <c r="L31" s="6">
        <f t="shared" si="1"/>
        <v>0.375</v>
      </c>
      <c r="M31" s="5">
        <v>18</v>
      </c>
      <c r="N31" s="7"/>
    </row>
    <row r="32" spans="1:14" ht="33.75" customHeight="1">
      <c r="A32" s="50">
        <v>26</v>
      </c>
      <c r="B32" s="5">
        <v>812</v>
      </c>
      <c r="C32" s="17" t="s">
        <v>106</v>
      </c>
      <c r="D32" s="17" t="s">
        <v>41</v>
      </c>
      <c r="E32" s="17" t="s">
        <v>99</v>
      </c>
      <c r="F32" s="5">
        <v>9</v>
      </c>
      <c r="G32" s="5">
        <v>4</v>
      </c>
      <c r="H32" s="5">
        <v>5</v>
      </c>
      <c r="I32" s="51">
        <v>1</v>
      </c>
      <c r="J32" s="51">
        <v>1.5</v>
      </c>
      <c r="K32" s="51">
        <f t="shared" si="0"/>
        <v>20.5</v>
      </c>
      <c r="L32" s="6">
        <f t="shared" si="1"/>
        <v>0.36607142857142855</v>
      </c>
      <c r="M32" s="5">
        <f>IF(L32=L31,M31,M31+1)</f>
        <v>19</v>
      </c>
      <c r="N32" s="7"/>
    </row>
    <row r="33" spans="1:14" ht="33.75" customHeight="1">
      <c r="A33" s="50">
        <v>27</v>
      </c>
      <c r="B33" s="5">
        <v>820</v>
      </c>
      <c r="C33" s="17" t="s">
        <v>107</v>
      </c>
      <c r="D33" s="17" t="s">
        <v>70</v>
      </c>
      <c r="E33" s="17" t="s">
        <v>71</v>
      </c>
      <c r="F33" s="5">
        <v>7</v>
      </c>
      <c r="G33" s="5">
        <v>2</v>
      </c>
      <c r="H33" s="5">
        <v>4</v>
      </c>
      <c r="I33" s="51">
        <v>1</v>
      </c>
      <c r="J33" s="51">
        <v>3</v>
      </c>
      <c r="K33" s="51">
        <f t="shared" si="0"/>
        <v>17</v>
      </c>
      <c r="L33" s="6">
        <f t="shared" si="1"/>
        <v>0.30357142857142855</v>
      </c>
      <c r="M33" s="5">
        <v>20</v>
      </c>
      <c r="N33" s="7"/>
    </row>
    <row r="34" spans="1:14" ht="33.75" customHeight="1">
      <c r="A34" s="50">
        <v>28</v>
      </c>
      <c r="B34" s="5">
        <v>830</v>
      </c>
      <c r="C34" s="18" t="s">
        <v>108</v>
      </c>
      <c r="D34" s="23" t="s">
        <v>109</v>
      </c>
      <c r="E34" s="18" t="s">
        <v>110</v>
      </c>
      <c r="F34" s="5">
        <v>5</v>
      </c>
      <c r="G34" s="5">
        <v>2</v>
      </c>
      <c r="H34" s="5">
        <v>4</v>
      </c>
      <c r="I34" s="51">
        <v>0</v>
      </c>
      <c r="J34" s="51">
        <v>1.5</v>
      </c>
      <c r="K34" s="51">
        <f t="shared" si="0"/>
        <v>12.5</v>
      </c>
      <c r="L34" s="6">
        <f t="shared" si="1"/>
        <v>0.22321428571428573</v>
      </c>
      <c r="M34" s="5">
        <v>21</v>
      </c>
      <c r="N34" s="7"/>
    </row>
    <row r="35" spans="1:14" ht="15">
      <c r="A35" s="8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4" ht="15">
      <c r="A36" s="8"/>
      <c r="C36" s="56" t="s">
        <v>58</v>
      </c>
      <c r="D36" s="57" t="s">
        <v>111</v>
      </c>
    </row>
    <row r="37" spans="1:4" ht="15">
      <c r="A37" s="8"/>
      <c r="D37" s="57" t="s">
        <v>112</v>
      </c>
    </row>
    <row r="38" spans="1:4" ht="15">
      <c r="A38" s="8"/>
      <c r="D38" s="57" t="s">
        <v>113</v>
      </c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</sheetData>
  <sheetProtection/>
  <mergeCells count="14">
    <mergeCell ref="L4:L5"/>
    <mergeCell ref="M4:M5"/>
    <mergeCell ref="N4:N5"/>
    <mergeCell ref="A6:E6"/>
    <mergeCell ref="A1:N1"/>
    <mergeCell ref="A2:N2"/>
    <mergeCell ref="A3:N3"/>
    <mergeCell ref="A4:A5"/>
    <mergeCell ref="B4:B5"/>
    <mergeCell ref="C4:C5"/>
    <mergeCell ref="D4:D5"/>
    <mergeCell ref="E4:E5"/>
    <mergeCell ref="F4:J4"/>
    <mergeCell ref="K4:K5"/>
  </mergeCells>
  <conditionalFormatting sqref="C29:C30">
    <cfRule type="expression" priority="3" dxfId="1" stopIfTrue="1">
      <formula>$G29="Призер"</formula>
    </cfRule>
    <cfRule type="expression" priority="4" dxfId="0" stopIfTrue="1">
      <formula>$G29="Победитель"</formula>
    </cfRule>
  </conditionalFormatting>
  <conditionalFormatting sqref="E29:E30">
    <cfRule type="expression" priority="1" dxfId="1" stopIfTrue="1">
      <formula>$G29="Призер"</formula>
    </cfRule>
    <cfRule type="expression" priority="2" dxfId="0" stopIfTrue="1">
      <formula>$G29="Победитель"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5.50390625" style="0" customWidth="1"/>
    <col min="3" max="3" width="20.50390625" style="0" customWidth="1"/>
    <col min="4" max="4" width="21.875" style="0" customWidth="1"/>
    <col min="5" max="5" width="22.625" style="0" customWidth="1"/>
    <col min="6" max="12" width="4.375" style="0" customWidth="1"/>
    <col min="13" max="13" width="6.875" style="0" customWidth="1"/>
    <col min="14" max="14" width="9.375" style="0" customWidth="1"/>
    <col min="15" max="15" width="4.50390625" style="0" customWidth="1"/>
    <col min="16" max="16" width="14.50390625" style="0" customWidth="1"/>
    <col min="17" max="18" width="4.00390625" style="0" customWidth="1"/>
  </cols>
  <sheetData>
    <row r="1" spans="1:18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2"/>
    </row>
    <row r="2" spans="1:18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</row>
    <row r="3" spans="1:18" ht="15.75" thickBot="1">
      <c r="A3" s="37" t="s">
        <v>114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"/>
      <c r="R3" s="2"/>
    </row>
    <row r="4" spans="1:16" ht="15.75" customHeight="1" thickTop="1">
      <c r="A4" s="40" t="s">
        <v>7</v>
      </c>
      <c r="B4" s="42" t="s">
        <v>0</v>
      </c>
      <c r="C4" s="42" t="s">
        <v>1</v>
      </c>
      <c r="D4" s="42" t="s">
        <v>2</v>
      </c>
      <c r="E4" s="42" t="s">
        <v>3</v>
      </c>
      <c r="F4" s="43" t="s">
        <v>11</v>
      </c>
      <c r="G4" s="43"/>
      <c r="H4" s="43"/>
      <c r="I4" s="43"/>
      <c r="J4" s="43"/>
      <c r="K4" s="43"/>
      <c r="L4" s="43"/>
      <c r="M4" s="42" t="s">
        <v>4</v>
      </c>
      <c r="N4" s="42" t="s">
        <v>5</v>
      </c>
      <c r="O4" s="42" t="s">
        <v>10</v>
      </c>
      <c r="P4" s="44" t="s">
        <v>6</v>
      </c>
    </row>
    <row r="5" spans="1:18" ht="135" customHeight="1">
      <c r="A5" s="45"/>
      <c r="B5" s="47"/>
      <c r="C5" s="47"/>
      <c r="D5" s="47"/>
      <c r="E5" s="47"/>
      <c r="F5" s="4" t="s">
        <v>14</v>
      </c>
      <c r="G5" s="4" t="s">
        <v>15</v>
      </c>
      <c r="H5" s="4" t="s">
        <v>16</v>
      </c>
      <c r="I5" s="4" t="s">
        <v>65</v>
      </c>
      <c r="J5" s="4" t="s">
        <v>66</v>
      </c>
      <c r="K5" s="4" t="s">
        <v>115</v>
      </c>
      <c r="L5" s="4" t="s">
        <v>116</v>
      </c>
      <c r="M5" s="47"/>
      <c r="N5" s="47"/>
      <c r="O5" s="47"/>
      <c r="P5" s="48"/>
      <c r="Q5" s="1" t="s">
        <v>9</v>
      </c>
      <c r="R5" s="1" t="s">
        <v>8</v>
      </c>
    </row>
    <row r="6" spans="1:18" ht="20.25" customHeight="1">
      <c r="A6" s="34" t="s">
        <v>13</v>
      </c>
      <c r="B6" s="35"/>
      <c r="C6" s="35"/>
      <c r="D6" s="35"/>
      <c r="E6" s="36"/>
      <c r="F6" s="10">
        <v>40</v>
      </c>
      <c r="G6" s="10">
        <v>20</v>
      </c>
      <c r="H6" s="10">
        <v>15</v>
      </c>
      <c r="I6" s="49">
        <v>3</v>
      </c>
      <c r="J6" s="49">
        <v>5</v>
      </c>
      <c r="K6" s="49">
        <v>3.5</v>
      </c>
      <c r="L6" s="49">
        <v>2.5</v>
      </c>
      <c r="M6" s="4"/>
      <c r="N6" s="4"/>
      <c r="O6" s="4"/>
      <c r="P6" s="9"/>
      <c r="Q6" s="11">
        <v>89</v>
      </c>
      <c r="R6" s="1"/>
    </row>
    <row r="7" spans="1:18" ht="33" customHeight="1">
      <c r="A7" s="58">
        <v>1</v>
      </c>
      <c r="B7" s="5">
        <v>924</v>
      </c>
      <c r="C7" s="18" t="s">
        <v>117</v>
      </c>
      <c r="D7" s="23" t="s">
        <v>45</v>
      </c>
      <c r="E7" s="18" t="s">
        <v>81</v>
      </c>
      <c r="F7" s="5">
        <v>25</v>
      </c>
      <c r="G7" s="5">
        <v>12</v>
      </c>
      <c r="H7" s="5">
        <v>13</v>
      </c>
      <c r="I7" s="51">
        <v>1.5</v>
      </c>
      <c r="J7" s="51">
        <v>3.5</v>
      </c>
      <c r="K7" s="51">
        <v>3.5</v>
      </c>
      <c r="L7" s="51">
        <v>1</v>
      </c>
      <c r="M7" s="5">
        <f aca="true" t="shared" si="0" ref="M7:M34">SUM(F7:L7)</f>
        <v>59.5</v>
      </c>
      <c r="N7" s="6">
        <f aca="true" t="shared" si="1" ref="N7:N34">M7/$Q$6</f>
        <v>0.6685393258426966</v>
      </c>
      <c r="O7" s="5">
        <v>1</v>
      </c>
      <c r="P7" s="7" t="s">
        <v>62</v>
      </c>
      <c r="Q7">
        <f>MAX(M7:M34)</f>
        <v>59.5</v>
      </c>
      <c r="R7">
        <v>28</v>
      </c>
    </row>
    <row r="8" spans="1:16" ht="33" customHeight="1">
      <c r="A8" s="58">
        <v>2</v>
      </c>
      <c r="B8" s="5">
        <v>901</v>
      </c>
      <c r="C8" s="17" t="s">
        <v>118</v>
      </c>
      <c r="D8" s="59" t="s">
        <v>37</v>
      </c>
      <c r="E8" s="60" t="s">
        <v>119</v>
      </c>
      <c r="F8" s="5">
        <v>20</v>
      </c>
      <c r="G8" s="5">
        <v>16</v>
      </c>
      <c r="H8" s="5">
        <v>9</v>
      </c>
      <c r="I8" s="51">
        <v>1</v>
      </c>
      <c r="J8" s="51">
        <v>4.5</v>
      </c>
      <c r="K8" s="51">
        <v>3.5</v>
      </c>
      <c r="L8" s="51">
        <v>1.5</v>
      </c>
      <c r="M8" s="5">
        <f t="shared" si="0"/>
        <v>55.5</v>
      </c>
      <c r="N8" s="6">
        <f t="shared" si="1"/>
        <v>0.6235955056179775</v>
      </c>
      <c r="O8" s="5">
        <f>IF(N8=N7,O7,O7+1)</f>
        <v>2</v>
      </c>
      <c r="P8" s="7" t="s">
        <v>72</v>
      </c>
    </row>
    <row r="9" spans="1:16" ht="33" customHeight="1">
      <c r="A9" s="58">
        <v>3</v>
      </c>
      <c r="B9" s="5">
        <v>904</v>
      </c>
      <c r="C9" s="61" t="s">
        <v>120</v>
      </c>
      <c r="D9" s="22" t="s">
        <v>39</v>
      </c>
      <c r="E9" s="22" t="s">
        <v>77</v>
      </c>
      <c r="F9" s="5">
        <v>28</v>
      </c>
      <c r="G9" s="5">
        <v>4</v>
      </c>
      <c r="H9" s="5">
        <v>8</v>
      </c>
      <c r="I9" s="51">
        <v>2</v>
      </c>
      <c r="J9" s="51">
        <v>4</v>
      </c>
      <c r="K9" s="51">
        <v>2.5</v>
      </c>
      <c r="L9" s="51">
        <v>2.5</v>
      </c>
      <c r="M9" s="5">
        <f t="shared" si="0"/>
        <v>51</v>
      </c>
      <c r="N9" s="6">
        <f t="shared" si="1"/>
        <v>0.5730337078651685</v>
      </c>
      <c r="O9" s="5">
        <f aca="true" t="shared" si="2" ref="O9:O34">IF(N9=N8,O8,O8+1)</f>
        <v>3</v>
      </c>
      <c r="P9" s="7" t="s">
        <v>72</v>
      </c>
    </row>
    <row r="10" spans="1:16" ht="33" customHeight="1">
      <c r="A10" s="58">
        <v>4</v>
      </c>
      <c r="B10" s="5">
        <v>911</v>
      </c>
      <c r="C10" s="17" t="s">
        <v>121</v>
      </c>
      <c r="D10" s="20" t="s">
        <v>36</v>
      </c>
      <c r="E10" s="17" t="s">
        <v>48</v>
      </c>
      <c r="F10" s="5">
        <v>15</v>
      </c>
      <c r="G10" s="5">
        <v>10</v>
      </c>
      <c r="H10" s="5">
        <v>13</v>
      </c>
      <c r="I10" s="51">
        <v>1.5</v>
      </c>
      <c r="J10" s="51">
        <v>4.5</v>
      </c>
      <c r="K10" s="51">
        <v>2</v>
      </c>
      <c r="L10" s="51">
        <v>0.5</v>
      </c>
      <c r="M10" s="5">
        <f t="shared" si="0"/>
        <v>46.5</v>
      </c>
      <c r="N10" s="6">
        <f t="shared" si="1"/>
        <v>0.5224719101123596</v>
      </c>
      <c r="O10" s="5">
        <f t="shared" si="2"/>
        <v>4</v>
      </c>
      <c r="P10" s="7" t="s">
        <v>72</v>
      </c>
    </row>
    <row r="11" spans="1:16" ht="48" customHeight="1">
      <c r="A11" s="58">
        <v>5</v>
      </c>
      <c r="B11" s="5">
        <v>920</v>
      </c>
      <c r="C11" s="17" t="s">
        <v>122</v>
      </c>
      <c r="D11" s="20" t="s">
        <v>43</v>
      </c>
      <c r="E11" s="17" t="s">
        <v>91</v>
      </c>
      <c r="F11" s="5">
        <v>19</v>
      </c>
      <c r="G11" s="5">
        <v>10</v>
      </c>
      <c r="H11" s="5">
        <v>6</v>
      </c>
      <c r="I11" s="51">
        <v>1.5</v>
      </c>
      <c r="J11" s="51">
        <v>3.5</v>
      </c>
      <c r="K11" s="51">
        <v>3.5</v>
      </c>
      <c r="L11" s="51">
        <v>1</v>
      </c>
      <c r="M11" s="5">
        <f t="shared" si="0"/>
        <v>44.5</v>
      </c>
      <c r="N11" s="6">
        <f t="shared" si="1"/>
        <v>0.5</v>
      </c>
      <c r="O11" s="5">
        <f t="shared" si="2"/>
        <v>5</v>
      </c>
      <c r="P11" s="7" t="s">
        <v>123</v>
      </c>
    </row>
    <row r="12" spans="1:16" ht="33" customHeight="1">
      <c r="A12" s="58">
        <v>6</v>
      </c>
      <c r="B12" s="5">
        <v>909</v>
      </c>
      <c r="C12" s="62" t="s">
        <v>124</v>
      </c>
      <c r="D12" s="17" t="s">
        <v>44</v>
      </c>
      <c r="E12" s="17" t="s">
        <v>56</v>
      </c>
      <c r="F12" s="5">
        <v>19</v>
      </c>
      <c r="G12" s="5">
        <v>8</v>
      </c>
      <c r="H12" s="5">
        <v>8</v>
      </c>
      <c r="I12" s="51">
        <v>1</v>
      </c>
      <c r="J12" s="51">
        <v>3.5</v>
      </c>
      <c r="K12" s="51">
        <v>2</v>
      </c>
      <c r="L12" s="51">
        <v>1.5</v>
      </c>
      <c r="M12" s="5">
        <f t="shared" si="0"/>
        <v>43</v>
      </c>
      <c r="N12" s="6">
        <f t="shared" si="1"/>
        <v>0.48314606741573035</v>
      </c>
      <c r="O12" s="5">
        <f t="shared" si="2"/>
        <v>6</v>
      </c>
      <c r="P12" s="7" t="s">
        <v>123</v>
      </c>
    </row>
    <row r="13" spans="1:16" ht="33" customHeight="1">
      <c r="A13" s="58">
        <v>7</v>
      </c>
      <c r="B13" s="5">
        <v>919</v>
      </c>
      <c r="C13" s="63" t="s">
        <v>125</v>
      </c>
      <c r="D13" s="21" t="s">
        <v>38</v>
      </c>
      <c r="E13" s="21" t="s">
        <v>50</v>
      </c>
      <c r="F13" s="5">
        <v>17</v>
      </c>
      <c r="G13" s="5">
        <v>10</v>
      </c>
      <c r="H13" s="5">
        <v>7</v>
      </c>
      <c r="I13" s="51">
        <v>1.5</v>
      </c>
      <c r="J13" s="51">
        <v>3</v>
      </c>
      <c r="K13" s="51">
        <v>0</v>
      </c>
      <c r="L13" s="51">
        <v>1.5</v>
      </c>
      <c r="M13" s="5">
        <f t="shared" si="0"/>
        <v>40</v>
      </c>
      <c r="N13" s="6">
        <f t="shared" si="1"/>
        <v>0.449438202247191</v>
      </c>
      <c r="O13" s="5">
        <f t="shared" si="2"/>
        <v>7</v>
      </c>
      <c r="P13" s="7" t="s">
        <v>123</v>
      </c>
    </row>
    <row r="14" spans="1:16" ht="33" customHeight="1">
      <c r="A14" s="58">
        <v>8</v>
      </c>
      <c r="B14" s="5">
        <v>903</v>
      </c>
      <c r="C14" s="64" t="s">
        <v>126</v>
      </c>
      <c r="D14" s="22" t="s">
        <v>39</v>
      </c>
      <c r="E14" s="22" t="s">
        <v>77</v>
      </c>
      <c r="F14" s="5">
        <v>18</v>
      </c>
      <c r="G14" s="5">
        <v>6</v>
      </c>
      <c r="H14" s="5">
        <v>7</v>
      </c>
      <c r="I14" s="51">
        <v>2.5</v>
      </c>
      <c r="J14" s="51">
        <v>4</v>
      </c>
      <c r="K14" s="51">
        <v>0</v>
      </c>
      <c r="L14" s="51">
        <v>1.5</v>
      </c>
      <c r="M14" s="5">
        <f t="shared" si="0"/>
        <v>39</v>
      </c>
      <c r="N14" s="6">
        <f t="shared" si="1"/>
        <v>0.43820224719101125</v>
      </c>
      <c r="O14" s="5">
        <f t="shared" si="2"/>
        <v>8</v>
      </c>
      <c r="P14" s="7" t="s">
        <v>123</v>
      </c>
    </row>
    <row r="15" spans="1:16" ht="45.75" customHeight="1">
      <c r="A15" s="58">
        <v>9</v>
      </c>
      <c r="B15" s="5">
        <v>925</v>
      </c>
      <c r="C15" s="18" t="s">
        <v>127</v>
      </c>
      <c r="D15" s="18" t="s">
        <v>42</v>
      </c>
      <c r="E15" s="18" t="s">
        <v>54</v>
      </c>
      <c r="F15" s="5">
        <v>14</v>
      </c>
      <c r="G15" s="5">
        <v>6</v>
      </c>
      <c r="H15" s="5">
        <v>12</v>
      </c>
      <c r="I15" s="51">
        <v>1.5</v>
      </c>
      <c r="J15" s="51">
        <v>2.5</v>
      </c>
      <c r="K15" s="51">
        <v>2.5</v>
      </c>
      <c r="L15" s="51">
        <v>0.5</v>
      </c>
      <c r="M15" s="5">
        <f t="shared" si="0"/>
        <v>39</v>
      </c>
      <c r="N15" s="6">
        <f t="shared" si="1"/>
        <v>0.43820224719101125</v>
      </c>
      <c r="O15" s="5">
        <f t="shared" si="2"/>
        <v>8</v>
      </c>
      <c r="P15" s="7" t="s">
        <v>123</v>
      </c>
    </row>
    <row r="16" spans="1:16" ht="33" customHeight="1">
      <c r="A16" s="58">
        <v>10</v>
      </c>
      <c r="B16" s="5">
        <v>906</v>
      </c>
      <c r="C16" s="17" t="s">
        <v>128</v>
      </c>
      <c r="D16" s="17" t="s">
        <v>40</v>
      </c>
      <c r="E16" s="17" t="s">
        <v>52</v>
      </c>
      <c r="F16" s="5">
        <v>12</v>
      </c>
      <c r="G16" s="5">
        <v>6</v>
      </c>
      <c r="H16" s="5">
        <v>10</v>
      </c>
      <c r="I16" s="51">
        <v>1.5</v>
      </c>
      <c r="J16" s="51">
        <v>2</v>
      </c>
      <c r="K16" s="51">
        <v>3.5</v>
      </c>
      <c r="L16" s="51">
        <v>1.5</v>
      </c>
      <c r="M16" s="5">
        <f t="shared" si="0"/>
        <v>36.5</v>
      </c>
      <c r="N16" s="6">
        <f t="shared" si="1"/>
        <v>0.4101123595505618</v>
      </c>
      <c r="O16" s="5">
        <f t="shared" si="2"/>
        <v>9</v>
      </c>
      <c r="P16" s="7" t="s">
        <v>123</v>
      </c>
    </row>
    <row r="17" spans="1:16" ht="33" customHeight="1">
      <c r="A17" s="58">
        <v>11</v>
      </c>
      <c r="B17" s="5">
        <v>912</v>
      </c>
      <c r="C17" s="17" t="s">
        <v>129</v>
      </c>
      <c r="D17" s="17" t="s">
        <v>40</v>
      </c>
      <c r="E17" s="17" t="s">
        <v>52</v>
      </c>
      <c r="F17" s="5">
        <v>13</v>
      </c>
      <c r="G17" s="5">
        <v>8</v>
      </c>
      <c r="H17" s="5">
        <v>7</v>
      </c>
      <c r="I17" s="51">
        <v>2.5</v>
      </c>
      <c r="J17" s="51">
        <v>2.5</v>
      </c>
      <c r="K17" s="51">
        <v>3.5</v>
      </c>
      <c r="L17" s="51">
        <v>0</v>
      </c>
      <c r="M17" s="5">
        <f t="shared" si="0"/>
        <v>36.5</v>
      </c>
      <c r="N17" s="6">
        <f t="shared" si="1"/>
        <v>0.4101123595505618</v>
      </c>
      <c r="O17" s="5">
        <f t="shared" si="2"/>
        <v>9</v>
      </c>
      <c r="P17" s="7" t="s">
        <v>123</v>
      </c>
    </row>
    <row r="18" spans="1:16" ht="48" customHeight="1">
      <c r="A18" s="58">
        <v>12</v>
      </c>
      <c r="B18" s="5">
        <v>928</v>
      </c>
      <c r="C18" s="18" t="s">
        <v>130</v>
      </c>
      <c r="D18" s="18" t="s">
        <v>131</v>
      </c>
      <c r="E18" s="18" t="s">
        <v>132</v>
      </c>
      <c r="F18" s="5">
        <v>12</v>
      </c>
      <c r="G18" s="5">
        <v>6</v>
      </c>
      <c r="H18" s="5">
        <v>9</v>
      </c>
      <c r="I18" s="51">
        <v>1.5</v>
      </c>
      <c r="J18" s="51">
        <v>4</v>
      </c>
      <c r="K18" s="51">
        <v>3</v>
      </c>
      <c r="L18" s="51">
        <v>0.5</v>
      </c>
      <c r="M18" s="5">
        <f t="shared" si="0"/>
        <v>36</v>
      </c>
      <c r="N18" s="6">
        <f t="shared" si="1"/>
        <v>0.4044943820224719</v>
      </c>
      <c r="O18" s="5">
        <f t="shared" si="2"/>
        <v>10</v>
      </c>
      <c r="P18" s="7" t="s">
        <v>123</v>
      </c>
    </row>
    <row r="19" spans="1:16" ht="33" customHeight="1">
      <c r="A19" s="58">
        <v>13</v>
      </c>
      <c r="B19" s="5">
        <v>929</v>
      </c>
      <c r="C19" s="18" t="s">
        <v>133</v>
      </c>
      <c r="D19" s="18" t="s">
        <v>109</v>
      </c>
      <c r="E19" s="18" t="s">
        <v>110</v>
      </c>
      <c r="F19" s="5">
        <v>12</v>
      </c>
      <c r="G19" s="5">
        <v>8</v>
      </c>
      <c r="H19" s="5">
        <v>7</v>
      </c>
      <c r="I19" s="51">
        <v>1</v>
      </c>
      <c r="J19" s="51">
        <v>3.5</v>
      </c>
      <c r="K19" s="51">
        <v>2.5</v>
      </c>
      <c r="L19" s="51">
        <v>1.5</v>
      </c>
      <c r="M19" s="5">
        <f t="shared" si="0"/>
        <v>35.5</v>
      </c>
      <c r="N19" s="6">
        <f t="shared" si="1"/>
        <v>0.398876404494382</v>
      </c>
      <c r="O19" s="5">
        <f t="shared" si="2"/>
        <v>11</v>
      </c>
      <c r="P19" s="7" t="s">
        <v>123</v>
      </c>
    </row>
    <row r="20" spans="1:16" ht="33" customHeight="1">
      <c r="A20" s="58">
        <v>14</v>
      </c>
      <c r="B20" s="5">
        <v>902</v>
      </c>
      <c r="C20" s="17" t="s">
        <v>134</v>
      </c>
      <c r="D20" s="17" t="s">
        <v>86</v>
      </c>
      <c r="E20" s="17" t="s">
        <v>87</v>
      </c>
      <c r="F20" s="5">
        <v>13</v>
      </c>
      <c r="G20" s="5">
        <v>6</v>
      </c>
      <c r="H20" s="5">
        <v>7</v>
      </c>
      <c r="I20" s="51">
        <v>2.5</v>
      </c>
      <c r="J20" s="51">
        <v>4</v>
      </c>
      <c r="K20" s="51">
        <v>2.5</v>
      </c>
      <c r="L20" s="51" t="s">
        <v>135</v>
      </c>
      <c r="M20" s="5">
        <f t="shared" si="0"/>
        <v>35</v>
      </c>
      <c r="N20" s="6">
        <f t="shared" si="1"/>
        <v>0.39325842696629215</v>
      </c>
      <c r="O20" s="5">
        <f t="shared" si="2"/>
        <v>12</v>
      </c>
      <c r="P20" s="7" t="s">
        <v>123</v>
      </c>
    </row>
    <row r="21" spans="1:16" ht="33" customHeight="1">
      <c r="A21" s="58">
        <v>15</v>
      </c>
      <c r="B21" s="5">
        <v>914</v>
      </c>
      <c r="C21" s="17" t="s">
        <v>136</v>
      </c>
      <c r="D21" s="17" t="s">
        <v>70</v>
      </c>
      <c r="E21" s="17" t="s">
        <v>137</v>
      </c>
      <c r="F21" s="5">
        <v>14</v>
      </c>
      <c r="G21" s="5">
        <v>4</v>
      </c>
      <c r="H21" s="5">
        <v>10</v>
      </c>
      <c r="I21" s="51">
        <v>1.5</v>
      </c>
      <c r="J21" s="51">
        <v>2.5</v>
      </c>
      <c r="K21" s="51">
        <v>2.5</v>
      </c>
      <c r="L21" s="51">
        <v>0.5</v>
      </c>
      <c r="M21" s="5">
        <f t="shared" si="0"/>
        <v>35</v>
      </c>
      <c r="N21" s="6">
        <f t="shared" si="1"/>
        <v>0.39325842696629215</v>
      </c>
      <c r="O21" s="5">
        <f t="shared" si="2"/>
        <v>12</v>
      </c>
      <c r="P21" s="7" t="s">
        <v>123</v>
      </c>
    </row>
    <row r="22" spans="1:16" ht="33" customHeight="1">
      <c r="A22" s="58">
        <v>16</v>
      </c>
      <c r="B22" s="5">
        <v>926</v>
      </c>
      <c r="C22" s="65" t="s">
        <v>138</v>
      </c>
      <c r="D22" s="65" t="s">
        <v>139</v>
      </c>
      <c r="E22" s="65" t="s">
        <v>140</v>
      </c>
      <c r="F22" s="5">
        <v>14</v>
      </c>
      <c r="G22" s="5">
        <v>2</v>
      </c>
      <c r="H22" s="5">
        <v>10</v>
      </c>
      <c r="I22" s="51">
        <v>2</v>
      </c>
      <c r="J22" s="51">
        <v>3</v>
      </c>
      <c r="K22" s="51">
        <v>3.5</v>
      </c>
      <c r="L22" s="51">
        <v>0.5</v>
      </c>
      <c r="M22" s="5">
        <f t="shared" si="0"/>
        <v>35</v>
      </c>
      <c r="N22" s="6">
        <f t="shared" si="1"/>
        <v>0.39325842696629215</v>
      </c>
      <c r="O22" s="5">
        <f t="shared" si="2"/>
        <v>12</v>
      </c>
      <c r="P22" s="7" t="s">
        <v>123</v>
      </c>
    </row>
    <row r="23" spans="1:16" ht="33" customHeight="1">
      <c r="A23" s="58">
        <v>17</v>
      </c>
      <c r="B23" s="5">
        <v>915</v>
      </c>
      <c r="C23" s="17" t="s">
        <v>141</v>
      </c>
      <c r="D23" s="17" t="s">
        <v>36</v>
      </c>
      <c r="E23" s="17" t="s">
        <v>48</v>
      </c>
      <c r="F23" s="5">
        <v>15</v>
      </c>
      <c r="G23" s="5">
        <v>4</v>
      </c>
      <c r="H23" s="5">
        <v>9</v>
      </c>
      <c r="I23" s="51">
        <v>1</v>
      </c>
      <c r="J23" s="51">
        <v>2.5</v>
      </c>
      <c r="K23" s="51">
        <v>2.5</v>
      </c>
      <c r="L23" s="51">
        <v>0.5</v>
      </c>
      <c r="M23" s="5">
        <f t="shared" si="0"/>
        <v>34.5</v>
      </c>
      <c r="N23" s="6">
        <f t="shared" si="1"/>
        <v>0.38764044943820225</v>
      </c>
      <c r="O23" s="5">
        <f t="shared" si="2"/>
        <v>13</v>
      </c>
      <c r="P23" s="7" t="s">
        <v>123</v>
      </c>
    </row>
    <row r="24" spans="1:16" ht="33" customHeight="1">
      <c r="A24" s="58">
        <v>18</v>
      </c>
      <c r="B24" s="5">
        <v>918</v>
      </c>
      <c r="C24" s="17" t="s">
        <v>142</v>
      </c>
      <c r="D24" s="17" t="s">
        <v>143</v>
      </c>
      <c r="E24" s="17" t="s">
        <v>144</v>
      </c>
      <c r="F24" s="5">
        <v>13</v>
      </c>
      <c r="G24" s="5">
        <v>8</v>
      </c>
      <c r="H24" s="5">
        <v>7</v>
      </c>
      <c r="I24" s="51">
        <v>0.5</v>
      </c>
      <c r="J24" s="51">
        <v>4</v>
      </c>
      <c r="K24" s="51">
        <v>2</v>
      </c>
      <c r="L24" s="51">
        <v>0</v>
      </c>
      <c r="M24" s="5">
        <f t="shared" si="0"/>
        <v>34.5</v>
      </c>
      <c r="N24" s="6">
        <f t="shared" si="1"/>
        <v>0.38764044943820225</v>
      </c>
      <c r="O24" s="5">
        <f t="shared" si="2"/>
        <v>13</v>
      </c>
      <c r="P24" s="7" t="s">
        <v>123</v>
      </c>
    </row>
    <row r="25" spans="1:16" ht="48" customHeight="1">
      <c r="A25" s="58">
        <v>19</v>
      </c>
      <c r="B25" s="5">
        <v>907</v>
      </c>
      <c r="C25" s="64" t="s">
        <v>145</v>
      </c>
      <c r="D25" s="22" t="s">
        <v>39</v>
      </c>
      <c r="E25" s="22" t="s">
        <v>77</v>
      </c>
      <c r="F25" s="5">
        <v>14</v>
      </c>
      <c r="G25" s="5">
        <v>4</v>
      </c>
      <c r="H25" s="5">
        <v>9</v>
      </c>
      <c r="I25" s="51">
        <v>0</v>
      </c>
      <c r="J25" s="51">
        <v>3</v>
      </c>
      <c r="K25" s="51">
        <v>1.5</v>
      </c>
      <c r="L25" s="51">
        <v>0.5</v>
      </c>
      <c r="M25" s="5">
        <f t="shared" si="0"/>
        <v>32</v>
      </c>
      <c r="N25" s="6">
        <f t="shared" si="1"/>
        <v>0.3595505617977528</v>
      </c>
      <c r="O25" s="5">
        <f t="shared" si="2"/>
        <v>14</v>
      </c>
      <c r="P25" s="7" t="s">
        <v>123</v>
      </c>
    </row>
    <row r="26" spans="1:16" ht="33" customHeight="1">
      <c r="A26" s="58">
        <v>20</v>
      </c>
      <c r="B26" s="5">
        <v>921</v>
      </c>
      <c r="C26" s="62" t="s">
        <v>146</v>
      </c>
      <c r="D26" s="17" t="s">
        <v>44</v>
      </c>
      <c r="E26" s="17" t="s">
        <v>56</v>
      </c>
      <c r="F26" s="5">
        <v>14</v>
      </c>
      <c r="G26" s="5">
        <v>2</v>
      </c>
      <c r="H26" s="5">
        <v>7</v>
      </c>
      <c r="I26" s="51">
        <v>2.5</v>
      </c>
      <c r="J26" s="51">
        <v>3.5</v>
      </c>
      <c r="K26" s="51">
        <v>2.5</v>
      </c>
      <c r="L26" s="51">
        <v>0</v>
      </c>
      <c r="M26" s="5">
        <f t="shared" si="0"/>
        <v>31.5</v>
      </c>
      <c r="N26" s="6">
        <f t="shared" si="1"/>
        <v>0.3539325842696629</v>
      </c>
      <c r="O26" s="5">
        <f t="shared" si="2"/>
        <v>15</v>
      </c>
      <c r="P26" s="7" t="s">
        <v>123</v>
      </c>
    </row>
    <row r="27" spans="1:16" ht="51" customHeight="1">
      <c r="A27" s="58">
        <v>21</v>
      </c>
      <c r="B27" s="5">
        <v>910</v>
      </c>
      <c r="C27" s="62" t="s">
        <v>147</v>
      </c>
      <c r="D27" s="17" t="s">
        <v>35</v>
      </c>
      <c r="E27" s="17" t="s">
        <v>47</v>
      </c>
      <c r="F27" s="5">
        <v>5</v>
      </c>
      <c r="G27" s="5">
        <v>6</v>
      </c>
      <c r="H27" s="5">
        <v>11</v>
      </c>
      <c r="I27" s="51">
        <v>2.5</v>
      </c>
      <c r="J27" s="51">
        <v>3</v>
      </c>
      <c r="K27" s="51">
        <v>2.5</v>
      </c>
      <c r="L27" s="51">
        <v>1</v>
      </c>
      <c r="M27" s="5">
        <f t="shared" si="0"/>
        <v>31</v>
      </c>
      <c r="N27" s="6">
        <f t="shared" si="1"/>
        <v>0.34831460674157305</v>
      </c>
      <c r="O27" s="5">
        <f t="shared" si="2"/>
        <v>16</v>
      </c>
      <c r="P27" s="7" t="s">
        <v>123</v>
      </c>
    </row>
    <row r="28" spans="1:16" ht="33" customHeight="1">
      <c r="A28" s="58">
        <v>22</v>
      </c>
      <c r="B28" s="5">
        <v>923</v>
      </c>
      <c r="C28" s="63" t="s">
        <v>148</v>
      </c>
      <c r="D28" s="21" t="s">
        <v>38</v>
      </c>
      <c r="E28" s="21" t="s">
        <v>50</v>
      </c>
      <c r="F28" s="5">
        <v>13</v>
      </c>
      <c r="G28" s="5">
        <v>4</v>
      </c>
      <c r="H28" s="5">
        <v>8</v>
      </c>
      <c r="I28" s="51">
        <v>0.5</v>
      </c>
      <c r="J28" s="51">
        <v>2.5</v>
      </c>
      <c r="K28" s="51">
        <v>3</v>
      </c>
      <c r="L28" s="51">
        <v>0</v>
      </c>
      <c r="M28" s="5">
        <f t="shared" si="0"/>
        <v>31</v>
      </c>
      <c r="N28" s="6">
        <f t="shared" si="1"/>
        <v>0.34831460674157305</v>
      </c>
      <c r="O28" s="5">
        <f t="shared" si="2"/>
        <v>16</v>
      </c>
      <c r="P28" s="7" t="s">
        <v>123</v>
      </c>
    </row>
    <row r="29" spans="1:16" ht="45" customHeight="1">
      <c r="A29" s="58">
        <v>23</v>
      </c>
      <c r="B29" s="5">
        <v>917</v>
      </c>
      <c r="C29" s="17" t="s">
        <v>149</v>
      </c>
      <c r="D29" s="17" t="s">
        <v>35</v>
      </c>
      <c r="E29" s="17" t="s">
        <v>47</v>
      </c>
      <c r="F29" s="5">
        <v>14</v>
      </c>
      <c r="G29" s="5">
        <v>2</v>
      </c>
      <c r="H29" s="5">
        <v>7</v>
      </c>
      <c r="I29" s="51">
        <v>0.5</v>
      </c>
      <c r="J29" s="51">
        <v>3.5</v>
      </c>
      <c r="K29" s="51">
        <v>2</v>
      </c>
      <c r="L29" s="51">
        <v>0.5</v>
      </c>
      <c r="M29" s="5">
        <f t="shared" si="0"/>
        <v>29.5</v>
      </c>
      <c r="N29" s="6">
        <f t="shared" si="1"/>
        <v>0.33146067415730335</v>
      </c>
      <c r="O29" s="5">
        <f t="shared" si="2"/>
        <v>17</v>
      </c>
      <c r="P29" s="7" t="s">
        <v>123</v>
      </c>
    </row>
    <row r="30" spans="1:16" ht="33" customHeight="1">
      <c r="A30" s="58">
        <v>24</v>
      </c>
      <c r="B30" s="5">
        <v>913</v>
      </c>
      <c r="C30" s="17" t="s">
        <v>150</v>
      </c>
      <c r="D30" s="17" t="s">
        <v>40</v>
      </c>
      <c r="E30" s="17" t="s">
        <v>52</v>
      </c>
      <c r="F30" s="5">
        <v>7</v>
      </c>
      <c r="G30" s="5">
        <v>10</v>
      </c>
      <c r="H30" s="5">
        <v>5</v>
      </c>
      <c r="I30" s="51">
        <v>0.5</v>
      </c>
      <c r="J30" s="51">
        <v>3.5</v>
      </c>
      <c r="K30" s="51">
        <v>3</v>
      </c>
      <c r="L30" s="51">
        <v>0</v>
      </c>
      <c r="M30" s="5">
        <f t="shared" si="0"/>
        <v>29</v>
      </c>
      <c r="N30" s="6">
        <f t="shared" si="1"/>
        <v>0.3258426966292135</v>
      </c>
      <c r="O30" s="5">
        <f t="shared" si="2"/>
        <v>18</v>
      </c>
      <c r="P30" s="7" t="s">
        <v>123</v>
      </c>
    </row>
    <row r="31" spans="1:16" ht="33" customHeight="1">
      <c r="A31" s="58">
        <v>25</v>
      </c>
      <c r="B31" s="5">
        <v>927</v>
      </c>
      <c r="C31" s="18" t="s">
        <v>151</v>
      </c>
      <c r="D31" s="18" t="s">
        <v>70</v>
      </c>
      <c r="E31" s="18" t="s">
        <v>137</v>
      </c>
      <c r="F31" s="5">
        <v>15</v>
      </c>
      <c r="G31" s="5">
        <v>4</v>
      </c>
      <c r="H31" s="5">
        <v>3</v>
      </c>
      <c r="I31" s="51">
        <v>1.5</v>
      </c>
      <c r="J31" s="51">
        <v>2.5</v>
      </c>
      <c r="K31" s="51">
        <v>2</v>
      </c>
      <c r="L31" s="51">
        <v>1</v>
      </c>
      <c r="M31" s="5">
        <f t="shared" si="0"/>
        <v>29</v>
      </c>
      <c r="N31" s="6">
        <f t="shared" si="1"/>
        <v>0.3258426966292135</v>
      </c>
      <c r="O31" s="5">
        <f t="shared" si="2"/>
        <v>18</v>
      </c>
      <c r="P31" s="7" t="s">
        <v>123</v>
      </c>
    </row>
    <row r="32" spans="1:16" ht="45.75" customHeight="1">
      <c r="A32" s="58">
        <v>26</v>
      </c>
      <c r="B32" s="5">
        <v>922</v>
      </c>
      <c r="C32" s="17" t="s">
        <v>152</v>
      </c>
      <c r="D32" s="17" t="s">
        <v>42</v>
      </c>
      <c r="E32" s="17" t="s">
        <v>54</v>
      </c>
      <c r="F32" s="5">
        <v>12</v>
      </c>
      <c r="G32" s="5">
        <v>4</v>
      </c>
      <c r="H32" s="5">
        <v>5</v>
      </c>
      <c r="I32" s="51">
        <v>1.5</v>
      </c>
      <c r="J32" s="51">
        <v>4</v>
      </c>
      <c r="K32" s="51">
        <v>2</v>
      </c>
      <c r="L32" s="51">
        <v>0</v>
      </c>
      <c r="M32" s="5">
        <f t="shared" si="0"/>
        <v>28.5</v>
      </c>
      <c r="N32" s="6">
        <f t="shared" si="1"/>
        <v>0.3202247191011236</v>
      </c>
      <c r="O32" s="5">
        <f t="shared" si="2"/>
        <v>19</v>
      </c>
      <c r="P32" s="7" t="s">
        <v>123</v>
      </c>
    </row>
    <row r="33" spans="1:16" ht="33" customHeight="1">
      <c r="A33" s="58">
        <v>27</v>
      </c>
      <c r="B33" s="5">
        <v>908</v>
      </c>
      <c r="C33" s="66" t="s">
        <v>153</v>
      </c>
      <c r="D33" s="67" t="s">
        <v>34</v>
      </c>
      <c r="E33" s="67" t="s">
        <v>46</v>
      </c>
      <c r="F33" s="5">
        <v>15</v>
      </c>
      <c r="G33" s="5">
        <v>2</v>
      </c>
      <c r="H33" s="5">
        <v>4</v>
      </c>
      <c r="I33" s="51">
        <v>2</v>
      </c>
      <c r="J33" s="51">
        <v>4</v>
      </c>
      <c r="K33" s="51">
        <v>0.5</v>
      </c>
      <c r="L33" s="51">
        <v>0.5</v>
      </c>
      <c r="M33" s="5">
        <f t="shared" si="0"/>
        <v>28</v>
      </c>
      <c r="N33" s="6">
        <f t="shared" si="1"/>
        <v>0.3146067415730337</v>
      </c>
      <c r="O33" s="5">
        <f t="shared" si="2"/>
        <v>20</v>
      </c>
      <c r="P33" s="7" t="s">
        <v>123</v>
      </c>
    </row>
    <row r="34" spans="1:16" ht="33" customHeight="1">
      <c r="A34" s="58">
        <v>28</v>
      </c>
      <c r="B34" s="5">
        <v>905</v>
      </c>
      <c r="C34" s="64" t="s">
        <v>154</v>
      </c>
      <c r="D34" s="22" t="s">
        <v>35</v>
      </c>
      <c r="E34" s="22" t="s">
        <v>47</v>
      </c>
      <c r="F34" s="5">
        <v>13</v>
      </c>
      <c r="G34" s="5">
        <v>2</v>
      </c>
      <c r="H34" s="5">
        <v>7</v>
      </c>
      <c r="I34" s="51">
        <v>0</v>
      </c>
      <c r="J34" s="51">
        <v>2.5</v>
      </c>
      <c r="K34" s="51">
        <v>2</v>
      </c>
      <c r="L34" s="51">
        <v>0.5</v>
      </c>
      <c r="M34" s="5">
        <f t="shared" si="0"/>
        <v>27</v>
      </c>
      <c r="N34" s="6">
        <f t="shared" si="1"/>
        <v>0.30337078651685395</v>
      </c>
      <c r="O34" s="5">
        <f t="shared" si="2"/>
        <v>21</v>
      </c>
      <c r="P34" s="7" t="s">
        <v>123</v>
      </c>
    </row>
    <row r="35" spans="1:4" ht="15">
      <c r="A35" s="8"/>
      <c r="C35" s="68" t="s">
        <v>155</v>
      </c>
      <c r="D35" s="57" t="s">
        <v>61</v>
      </c>
    </row>
    <row r="36" spans="1:4" ht="15">
      <c r="A36" s="8"/>
      <c r="C36" s="69" t="s">
        <v>58</v>
      </c>
      <c r="D36" s="57" t="s">
        <v>156</v>
      </c>
    </row>
    <row r="37" spans="1:4" ht="15">
      <c r="A37" s="8"/>
      <c r="D37" s="57" t="s">
        <v>157</v>
      </c>
    </row>
    <row r="38" spans="1:4" ht="15">
      <c r="A38" s="8"/>
      <c r="D38" s="57" t="s">
        <v>158</v>
      </c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</sheetData>
  <sheetProtection/>
  <mergeCells count="14">
    <mergeCell ref="N4:N5"/>
    <mergeCell ref="O4:O5"/>
    <mergeCell ref="P4:P5"/>
    <mergeCell ref="A6:E6"/>
    <mergeCell ref="A1:P1"/>
    <mergeCell ref="A2:P2"/>
    <mergeCell ref="A3:P3"/>
    <mergeCell ref="A4:A5"/>
    <mergeCell ref="B4:B5"/>
    <mergeCell ref="C4:C5"/>
    <mergeCell ref="D4:D5"/>
    <mergeCell ref="E4:E5"/>
    <mergeCell ref="F4:L4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5.50390625" style="0" customWidth="1"/>
    <col min="3" max="3" width="24.375" style="0" customWidth="1"/>
    <col min="4" max="4" width="21.875" style="0" customWidth="1"/>
    <col min="5" max="5" width="21.00390625" style="0" customWidth="1"/>
    <col min="6" max="12" width="4.375" style="0" customWidth="1"/>
    <col min="13" max="13" width="6.375" style="0" customWidth="1"/>
    <col min="14" max="14" width="9.875" style="0" customWidth="1"/>
    <col min="15" max="15" width="4.625" style="0" customWidth="1"/>
    <col min="16" max="16" width="14.50390625" style="0" customWidth="1"/>
    <col min="17" max="17" width="4.625" style="0" customWidth="1"/>
    <col min="18" max="18" width="4.00390625" style="0" customWidth="1"/>
  </cols>
  <sheetData>
    <row r="1" spans="1:18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  <c r="R1" s="2"/>
    </row>
    <row r="2" spans="1:18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</row>
    <row r="3" spans="1:18" ht="15.75" thickBot="1">
      <c r="A3" s="37" t="s">
        <v>159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"/>
      <c r="R3" s="2"/>
    </row>
    <row r="4" spans="1:16" ht="15.75" customHeight="1" thickTop="1">
      <c r="A4" s="40" t="s">
        <v>7</v>
      </c>
      <c r="B4" s="42" t="s">
        <v>0</v>
      </c>
      <c r="C4" s="42" t="s">
        <v>1</v>
      </c>
      <c r="D4" s="42" t="s">
        <v>2</v>
      </c>
      <c r="E4" s="42" t="s">
        <v>3</v>
      </c>
      <c r="F4" s="43" t="s">
        <v>11</v>
      </c>
      <c r="G4" s="43"/>
      <c r="H4" s="43"/>
      <c r="I4" s="43"/>
      <c r="J4" s="43"/>
      <c r="K4" s="43"/>
      <c r="L4" s="43"/>
      <c r="M4" s="42" t="s">
        <v>4</v>
      </c>
      <c r="N4" s="42" t="s">
        <v>5</v>
      </c>
      <c r="O4" s="42" t="s">
        <v>10</v>
      </c>
      <c r="P4" s="44" t="s">
        <v>6</v>
      </c>
    </row>
    <row r="5" spans="1:18" ht="135" customHeight="1">
      <c r="A5" s="45"/>
      <c r="B5" s="47"/>
      <c r="C5" s="47"/>
      <c r="D5" s="47"/>
      <c r="E5" s="47"/>
      <c r="F5" s="4" t="s">
        <v>14</v>
      </c>
      <c r="G5" s="4" t="s">
        <v>15</v>
      </c>
      <c r="H5" s="4" t="s">
        <v>16</v>
      </c>
      <c r="I5" s="4" t="s">
        <v>65</v>
      </c>
      <c r="J5" s="4" t="s">
        <v>66</v>
      </c>
      <c r="K5" s="4" t="s">
        <v>115</v>
      </c>
      <c r="L5" s="4" t="s">
        <v>116</v>
      </c>
      <c r="M5" s="47"/>
      <c r="N5" s="47"/>
      <c r="O5" s="47"/>
      <c r="P5" s="48"/>
      <c r="Q5" s="1" t="s">
        <v>9</v>
      </c>
      <c r="R5" s="1" t="s">
        <v>8</v>
      </c>
    </row>
    <row r="6" spans="1:18" ht="20.25" customHeight="1">
      <c r="A6" s="34" t="s">
        <v>13</v>
      </c>
      <c r="B6" s="35"/>
      <c r="C6" s="35"/>
      <c r="D6" s="35"/>
      <c r="E6" s="36"/>
      <c r="F6" s="10">
        <v>50</v>
      </c>
      <c r="G6" s="10">
        <v>20</v>
      </c>
      <c r="H6" s="10">
        <v>20</v>
      </c>
      <c r="I6" s="49">
        <v>3</v>
      </c>
      <c r="J6" s="49">
        <v>2</v>
      </c>
      <c r="K6" s="49">
        <v>4</v>
      </c>
      <c r="L6" s="49">
        <v>3</v>
      </c>
      <c r="M6" s="4"/>
      <c r="N6" s="4"/>
      <c r="O6" s="4"/>
      <c r="P6" s="9"/>
      <c r="Q6" s="11">
        <v>102</v>
      </c>
      <c r="R6" s="1"/>
    </row>
    <row r="7" spans="1:18" ht="39.75" customHeight="1">
      <c r="A7" s="58">
        <v>1</v>
      </c>
      <c r="B7" s="5">
        <v>106</v>
      </c>
      <c r="C7" s="18" t="s">
        <v>160</v>
      </c>
      <c r="D7" s="18" t="s">
        <v>95</v>
      </c>
      <c r="E7" s="18" t="s">
        <v>96</v>
      </c>
      <c r="F7" s="5">
        <v>34</v>
      </c>
      <c r="G7" s="5">
        <v>20</v>
      </c>
      <c r="H7" s="5">
        <v>12</v>
      </c>
      <c r="I7" s="51">
        <v>3</v>
      </c>
      <c r="J7" s="51">
        <v>2</v>
      </c>
      <c r="K7" s="51">
        <v>2.5</v>
      </c>
      <c r="L7" s="51">
        <v>3</v>
      </c>
      <c r="M7" s="5">
        <f aca="true" t="shared" si="0" ref="M7:M25">SUM(F7:L7)</f>
        <v>76.5</v>
      </c>
      <c r="N7" s="6">
        <f aca="true" t="shared" si="1" ref="N7:N25">M7/$Q$6</f>
        <v>0.75</v>
      </c>
      <c r="O7" s="5">
        <v>1</v>
      </c>
      <c r="P7" s="7" t="s">
        <v>62</v>
      </c>
      <c r="Q7">
        <f>M7</f>
        <v>76.5</v>
      </c>
      <c r="R7">
        <v>19</v>
      </c>
    </row>
    <row r="8" spans="1:16" ht="39.75" customHeight="1">
      <c r="A8" s="58">
        <v>2</v>
      </c>
      <c r="B8" s="5">
        <v>101</v>
      </c>
      <c r="C8" s="64" t="s">
        <v>161</v>
      </c>
      <c r="D8" s="22" t="s">
        <v>39</v>
      </c>
      <c r="E8" s="22" t="s">
        <v>51</v>
      </c>
      <c r="F8" s="5">
        <v>37</v>
      </c>
      <c r="G8" s="5">
        <v>12</v>
      </c>
      <c r="H8" s="5">
        <v>14</v>
      </c>
      <c r="I8" s="51">
        <v>2</v>
      </c>
      <c r="J8" s="51">
        <v>1</v>
      </c>
      <c r="K8" s="51">
        <v>2</v>
      </c>
      <c r="L8" s="51">
        <v>3</v>
      </c>
      <c r="M8" s="5">
        <f t="shared" si="0"/>
        <v>71</v>
      </c>
      <c r="N8" s="6">
        <f>M8/$Q$6</f>
        <v>0.696078431372549</v>
      </c>
      <c r="O8" s="5">
        <v>2</v>
      </c>
      <c r="P8" s="7" t="s">
        <v>72</v>
      </c>
    </row>
    <row r="9" spans="1:16" ht="39.75" customHeight="1">
      <c r="A9" s="58">
        <v>3</v>
      </c>
      <c r="B9" s="5">
        <v>122</v>
      </c>
      <c r="C9" s="70" t="s">
        <v>162</v>
      </c>
      <c r="D9" s="71" t="s">
        <v>35</v>
      </c>
      <c r="E9" s="71" t="s">
        <v>47</v>
      </c>
      <c r="F9" s="5">
        <v>34</v>
      </c>
      <c r="G9" s="5">
        <v>12</v>
      </c>
      <c r="H9" s="5">
        <v>9</v>
      </c>
      <c r="I9" s="51">
        <v>3</v>
      </c>
      <c r="J9" s="51">
        <v>2</v>
      </c>
      <c r="K9" s="51">
        <v>2</v>
      </c>
      <c r="L9" s="51">
        <v>3</v>
      </c>
      <c r="M9" s="5">
        <f t="shared" si="0"/>
        <v>65</v>
      </c>
      <c r="N9" s="6">
        <f t="shared" si="1"/>
        <v>0.6372549019607843</v>
      </c>
      <c r="O9" s="5">
        <v>3</v>
      </c>
      <c r="P9" s="7" t="s">
        <v>72</v>
      </c>
    </row>
    <row r="10" spans="1:16" ht="39.75" customHeight="1">
      <c r="A10" s="58">
        <v>4</v>
      </c>
      <c r="B10" s="5">
        <v>119</v>
      </c>
      <c r="C10" s="72" t="s">
        <v>163</v>
      </c>
      <c r="D10" s="18" t="s">
        <v>37</v>
      </c>
      <c r="E10" s="18" t="s">
        <v>119</v>
      </c>
      <c r="F10" s="5">
        <v>31</v>
      </c>
      <c r="G10" s="5">
        <v>16</v>
      </c>
      <c r="H10" s="5">
        <v>9</v>
      </c>
      <c r="I10" s="51">
        <v>2</v>
      </c>
      <c r="J10" s="51">
        <v>1</v>
      </c>
      <c r="K10" s="51">
        <v>1.5</v>
      </c>
      <c r="L10" s="51">
        <v>3</v>
      </c>
      <c r="M10" s="5">
        <f t="shared" si="0"/>
        <v>63.5</v>
      </c>
      <c r="N10" s="6">
        <f t="shared" si="1"/>
        <v>0.6225490196078431</v>
      </c>
      <c r="O10" s="5">
        <f aca="true" t="shared" si="2" ref="O10:O25">IF(N10=N9,O9,O9+1)</f>
        <v>4</v>
      </c>
      <c r="P10" s="7" t="s">
        <v>72</v>
      </c>
    </row>
    <row r="11" spans="1:16" ht="39.75" customHeight="1">
      <c r="A11" s="58">
        <v>5</v>
      </c>
      <c r="B11" s="5">
        <v>102</v>
      </c>
      <c r="C11" s="65" t="s">
        <v>164</v>
      </c>
      <c r="D11" s="21" t="s">
        <v>38</v>
      </c>
      <c r="E11" s="21" t="s">
        <v>165</v>
      </c>
      <c r="F11" s="5">
        <v>30</v>
      </c>
      <c r="G11" s="5">
        <v>14</v>
      </c>
      <c r="H11" s="5">
        <v>10</v>
      </c>
      <c r="I11" s="51">
        <v>3</v>
      </c>
      <c r="J11" s="51">
        <v>1</v>
      </c>
      <c r="K11" s="51">
        <v>2</v>
      </c>
      <c r="L11" s="51">
        <v>3</v>
      </c>
      <c r="M11" s="5">
        <f t="shared" si="0"/>
        <v>63</v>
      </c>
      <c r="N11" s="6">
        <f t="shared" si="1"/>
        <v>0.6176470588235294</v>
      </c>
      <c r="O11" s="5">
        <f t="shared" si="2"/>
        <v>5</v>
      </c>
      <c r="P11" s="7" t="s">
        <v>72</v>
      </c>
    </row>
    <row r="12" spans="1:16" ht="39.75" customHeight="1">
      <c r="A12" s="58">
        <v>6</v>
      </c>
      <c r="B12" s="5">
        <v>104</v>
      </c>
      <c r="C12" s="18" t="s">
        <v>166</v>
      </c>
      <c r="D12" s="17" t="s">
        <v>41</v>
      </c>
      <c r="E12" s="17" t="s">
        <v>99</v>
      </c>
      <c r="F12" s="5">
        <v>25</v>
      </c>
      <c r="G12" s="5">
        <v>14</v>
      </c>
      <c r="H12" s="5">
        <v>12</v>
      </c>
      <c r="I12" s="51">
        <v>3</v>
      </c>
      <c r="J12" s="51">
        <v>1</v>
      </c>
      <c r="K12" s="51">
        <v>3</v>
      </c>
      <c r="L12" s="51">
        <v>3</v>
      </c>
      <c r="M12" s="5">
        <f t="shared" si="0"/>
        <v>61</v>
      </c>
      <c r="N12" s="6">
        <f t="shared" si="1"/>
        <v>0.5980392156862745</v>
      </c>
      <c r="O12" s="5">
        <f t="shared" si="2"/>
        <v>6</v>
      </c>
      <c r="P12" s="7" t="s">
        <v>72</v>
      </c>
    </row>
    <row r="13" spans="1:16" ht="39.75" customHeight="1">
      <c r="A13" s="58">
        <v>7</v>
      </c>
      <c r="B13" s="5">
        <v>118</v>
      </c>
      <c r="C13" s="18" t="s">
        <v>167</v>
      </c>
      <c r="D13" s="18" t="s">
        <v>70</v>
      </c>
      <c r="E13" s="18" t="s">
        <v>137</v>
      </c>
      <c r="F13" s="5">
        <v>26</v>
      </c>
      <c r="G13" s="5">
        <v>10</v>
      </c>
      <c r="H13" s="5">
        <v>11</v>
      </c>
      <c r="I13" s="51">
        <v>3</v>
      </c>
      <c r="J13" s="51">
        <v>2</v>
      </c>
      <c r="K13" s="51">
        <v>4</v>
      </c>
      <c r="L13" s="51">
        <v>3</v>
      </c>
      <c r="M13" s="5">
        <f t="shared" si="0"/>
        <v>59</v>
      </c>
      <c r="N13" s="6">
        <f t="shared" si="1"/>
        <v>0.5784313725490197</v>
      </c>
      <c r="O13" s="5">
        <f t="shared" si="2"/>
        <v>7</v>
      </c>
      <c r="P13" s="7" t="s">
        <v>72</v>
      </c>
    </row>
    <row r="14" spans="1:16" ht="39.75" customHeight="1">
      <c r="A14" s="58">
        <v>8</v>
      </c>
      <c r="B14" s="5">
        <v>120</v>
      </c>
      <c r="C14" s="64" t="s">
        <v>168</v>
      </c>
      <c r="D14" s="22" t="s">
        <v>39</v>
      </c>
      <c r="E14" s="22" t="s">
        <v>51</v>
      </c>
      <c r="F14" s="5">
        <v>24</v>
      </c>
      <c r="G14" s="5">
        <v>14</v>
      </c>
      <c r="H14" s="5">
        <v>11</v>
      </c>
      <c r="I14" s="51">
        <v>1.5</v>
      </c>
      <c r="J14" s="51">
        <v>2</v>
      </c>
      <c r="K14" s="51">
        <v>3.5</v>
      </c>
      <c r="L14" s="51">
        <v>3</v>
      </c>
      <c r="M14" s="5">
        <f t="shared" si="0"/>
        <v>59</v>
      </c>
      <c r="N14" s="6">
        <f t="shared" si="1"/>
        <v>0.5784313725490197</v>
      </c>
      <c r="O14" s="5">
        <f t="shared" si="2"/>
        <v>7</v>
      </c>
      <c r="P14" s="7" t="s">
        <v>72</v>
      </c>
    </row>
    <row r="15" spans="1:16" ht="39.75" customHeight="1">
      <c r="A15" s="58">
        <v>9</v>
      </c>
      <c r="B15" s="5">
        <v>112</v>
      </c>
      <c r="C15" s="18" t="s">
        <v>169</v>
      </c>
      <c r="D15" s="18" t="s">
        <v>95</v>
      </c>
      <c r="E15" s="18" t="s">
        <v>96</v>
      </c>
      <c r="F15" s="5">
        <v>26</v>
      </c>
      <c r="G15" s="5">
        <v>14</v>
      </c>
      <c r="H15" s="5">
        <v>10</v>
      </c>
      <c r="I15" s="51">
        <v>2</v>
      </c>
      <c r="J15" s="51">
        <v>2</v>
      </c>
      <c r="K15" s="51">
        <v>2.5</v>
      </c>
      <c r="L15" s="51">
        <v>2</v>
      </c>
      <c r="M15" s="5">
        <f t="shared" si="0"/>
        <v>58.5</v>
      </c>
      <c r="N15" s="6">
        <f t="shared" si="1"/>
        <v>0.5735294117647058</v>
      </c>
      <c r="O15" s="5">
        <v>8</v>
      </c>
      <c r="P15" s="7" t="s">
        <v>72</v>
      </c>
    </row>
    <row r="16" spans="1:16" ht="39.75" customHeight="1">
      <c r="A16" s="58">
        <v>10</v>
      </c>
      <c r="B16" s="5">
        <v>107</v>
      </c>
      <c r="C16" s="64" t="s">
        <v>170</v>
      </c>
      <c r="D16" s="22" t="s">
        <v>39</v>
      </c>
      <c r="E16" s="22" t="s">
        <v>51</v>
      </c>
      <c r="F16" s="5">
        <v>26</v>
      </c>
      <c r="G16" s="5">
        <v>12</v>
      </c>
      <c r="H16" s="5">
        <v>9</v>
      </c>
      <c r="I16" s="51">
        <v>3</v>
      </c>
      <c r="J16" s="51">
        <v>0.5</v>
      </c>
      <c r="K16" s="51">
        <v>2.5</v>
      </c>
      <c r="L16" s="51">
        <v>3</v>
      </c>
      <c r="M16" s="5">
        <f t="shared" si="0"/>
        <v>56</v>
      </c>
      <c r="N16" s="6">
        <f t="shared" si="1"/>
        <v>0.5490196078431373</v>
      </c>
      <c r="O16" s="5">
        <v>9</v>
      </c>
      <c r="P16" s="7" t="s">
        <v>72</v>
      </c>
    </row>
    <row r="17" spans="1:16" ht="39.75" customHeight="1">
      <c r="A17" s="58">
        <v>11</v>
      </c>
      <c r="B17" s="5">
        <v>114</v>
      </c>
      <c r="C17" s="72" t="s">
        <v>171</v>
      </c>
      <c r="D17" s="18" t="s">
        <v>44</v>
      </c>
      <c r="E17" s="18" t="s">
        <v>56</v>
      </c>
      <c r="F17" s="5">
        <v>22</v>
      </c>
      <c r="G17" s="5">
        <v>10</v>
      </c>
      <c r="H17" s="5">
        <v>15</v>
      </c>
      <c r="I17" s="51">
        <v>3</v>
      </c>
      <c r="J17" s="51">
        <v>1</v>
      </c>
      <c r="K17" s="51">
        <v>2</v>
      </c>
      <c r="L17" s="51">
        <v>3</v>
      </c>
      <c r="M17" s="5">
        <f t="shared" si="0"/>
        <v>56</v>
      </c>
      <c r="N17" s="6">
        <f t="shared" si="1"/>
        <v>0.5490196078431373</v>
      </c>
      <c r="O17" s="5">
        <v>9</v>
      </c>
      <c r="P17" s="7" t="s">
        <v>72</v>
      </c>
    </row>
    <row r="18" spans="1:16" ht="39.75" customHeight="1">
      <c r="A18" s="58">
        <v>12</v>
      </c>
      <c r="B18" s="5">
        <v>121</v>
      </c>
      <c r="C18" s="18" t="s">
        <v>172</v>
      </c>
      <c r="D18" s="18" t="s">
        <v>40</v>
      </c>
      <c r="E18" s="18" t="s">
        <v>68</v>
      </c>
      <c r="F18" s="5">
        <v>26</v>
      </c>
      <c r="G18" s="5">
        <v>8</v>
      </c>
      <c r="H18" s="5">
        <v>12</v>
      </c>
      <c r="I18" s="51">
        <v>3</v>
      </c>
      <c r="J18" s="51">
        <v>1</v>
      </c>
      <c r="K18" s="51">
        <v>2.5</v>
      </c>
      <c r="L18" s="51">
        <v>3</v>
      </c>
      <c r="M18" s="5">
        <f t="shared" si="0"/>
        <v>55.5</v>
      </c>
      <c r="N18" s="6">
        <f t="shared" si="1"/>
        <v>0.5441176470588235</v>
      </c>
      <c r="O18" s="5">
        <f t="shared" si="2"/>
        <v>10</v>
      </c>
      <c r="P18" s="7" t="s">
        <v>72</v>
      </c>
    </row>
    <row r="19" spans="1:16" ht="39.75" customHeight="1">
      <c r="A19" s="58">
        <v>13</v>
      </c>
      <c r="B19" s="5">
        <v>110</v>
      </c>
      <c r="C19" s="18" t="s">
        <v>173</v>
      </c>
      <c r="D19" s="18" t="s">
        <v>36</v>
      </c>
      <c r="E19" s="18" t="s">
        <v>48</v>
      </c>
      <c r="F19" s="5">
        <v>25</v>
      </c>
      <c r="G19" s="5">
        <v>10</v>
      </c>
      <c r="H19" s="5">
        <v>11</v>
      </c>
      <c r="I19" s="51">
        <v>3</v>
      </c>
      <c r="J19" s="51">
        <v>0.5</v>
      </c>
      <c r="K19" s="51">
        <v>2</v>
      </c>
      <c r="L19" s="51">
        <v>3</v>
      </c>
      <c r="M19" s="5">
        <f t="shared" si="0"/>
        <v>54.5</v>
      </c>
      <c r="N19" s="6">
        <f t="shared" si="1"/>
        <v>0.5343137254901961</v>
      </c>
      <c r="O19" s="5">
        <f t="shared" si="2"/>
        <v>11</v>
      </c>
      <c r="P19" s="7" t="s">
        <v>72</v>
      </c>
    </row>
    <row r="20" spans="1:16" ht="39.75" customHeight="1">
      <c r="A20" s="58">
        <v>14</v>
      </c>
      <c r="B20" s="5">
        <v>105</v>
      </c>
      <c r="C20" s="73" t="s">
        <v>174</v>
      </c>
      <c r="D20" s="21" t="s">
        <v>38</v>
      </c>
      <c r="E20" s="21" t="s">
        <v>165</v>
      </c>
      <c r="F20" s="5">
        <v>20</v>
      </c>
      <c r="G20" s="5">
        <v>10</v>
      </c>
      <c r="H20" s="5">
        <v>10</v>
      </c>
      <c r="I20" s="51">
        <v>3</v>
      </c>
      <c r="J20" s="51">
        <v>1</v>
      </c>
      <c r="K20" s="51">
        <v>4</v>
      </c>
      <c r="L20" s="51">
        <v>2</v>
      </c>
      <c r="M20" s="5">
        <f t="shared" si="0"/>
        <v>50</v>
      </c>
      <c r="N20" s="6">
        <f t="shared" si="1"/>
        <v>0.49019607843137253</v>
      </c>
      <c r="O20" s="5">
        <f t="shared" si="2"/>
        <v>12</v>
      </c>
      <c r="P20" s="7" t="s">
        <v>123</v>
      </c>
    </row>
    <row r="21" spans="1:16" ht="39.75" customHeight="1">
      <c r="A21" s="58">
        <v>15</v>
      </c>
      <c r="B21" s="5">
        <v>116</v>
      </c>
      <c r="C21" s="72" t="s">
        <v>175</v>
      </c>
      <c r="D21" s="18" t="s">
        <v>44</v>
      </c>
      <c r="E21" s="18" t="s">
        <v>56</v>
      </c>
      <c r="F21" s="5">
        <v>26</v>
      </c>
      <c r="G21" s="5">
        <v>8</v>
      </c>
      <c r="H21" s="5">
        <v>7</v>
      </c>
      <c r="I21" s="51">
        <v>3</v>
      </c>
      <c r="J21" s="51">
        <v>0.5</v>
      </c>
      <c r="K21" s="51">
        <v>1.5</v>
      </c>
      <c r="L21" s="51">
        <v>3</v>
      </c>
      <c r="M21" s="5">
        <f t="shared" si="0"/>
        <v>49</v>
      </c>
      <c r="N21" s="6">
        <f t="shared" si="1"/>
        <v>0.4803921568627451</v>
      </c>
      <c r="O21" s="5">
        <v>13</v>
      </c>
      <c r="P21" s="7" t="s">
        <v>123</v>
      </c>
    </row>
    <row r="22" spans="1:16" ht="39.75" customHeight="1">
      <c r="A22" s="58">
        <v>16</v>
      </c>
      <c r="B22" s="5">
        <v>108</v>
      </c>
      <c r="C22" s="18" t="s">
        <v>176</v>
      </c>
      <c r="D22" s="18" t="s">
        <v>36</v>
      </c>
      <c r="E22" s="18" t="s">
        <v>48</v>
      </c>
      <c r="F22" s="5">
        <v>20</v>
      </c>
      <c r="G22" s="5">
        <v>10</v>
      </c>
      <c r="H22" s="5">
        <v>12</v>
      </c>
      <c r="I22" s="51">
        <v>2</v>
      </c>
      <c r="J22" s="51">
        <v>0</v>
      </c>
      <c r="K22" s="51">
        <v>2</v>
      </c>
      <c r="L22" s="51">
        <v>2</v>
      </c>
      <c r="M22" s="5">
        <f t="shared" si="0"/>
        <v>48</v>
      </c>
      <c r="N22" s="6">
        <f t="shared" si="1"/>
        <v>0.47058823529411764</v>
      </c>
      <c r="O22" s="5">
        <f t="shared" si="2"/>
        <v>14</v>
      </c>
      <c r="P22" s="7" t="s">
        <v>123</v>
      </c>
    </row>
    <row r="23" spans="1:16" ht="39.75" customHeight="1">
      <c r="A23" s="58">
        <v>17</v>
      </c>
      <c r="B23" s="5">
        <v>115</v>
      </c>
      <c r="C23" s="70" t="s">
        <v>177</v>
      </c>
      <c r="D23" s="71" t="s">
        <v>38</v>
      </c>
      <c r="E23" s="71" t="s">
        <v>165</v>
      </c>
      <c r="F23" s="5">
        <v>23</v>
      </c>
      <c r="G23" s="5">
        <v>8</v>
      </c>
      <c r="H23" s="5">
        <v>7</v>
      </c>
      <c r="I23" s="51">
        <v>3</v>
      </c>
      <c r="J23" s="51">
        <v>2</v>
      </c>
      <c r="K23" s="51">
        <v>3</v>
      </c>
      <c r="L23" s="51">
        <v>2</v>
      </c>
      <c r="M23" s="5">
        <f t="shared" si="0"/>
        <v>48</v>
      </c>
      <c r="N23" s="6">
        <f t="shared" si="1"/>
        <v>0.47058823529411764</v>
      </c>
      <c r="O23" s="5">
        <f t="shared" si="2"/>
        <v>14</v>
      </c>
      <c r="P23" s="7" t="s">
        <v>123</v>
      </c>
    </row>
    <row r="24" spans="1:16" ht="39.75" customHeight="1">
      <c r="A24" s="58">
        <v>18</v>
      </c>
      <c r="B24" s="5">
        <v>113</v>
      </c>
      <c r="C24" s="18" t="s">
        <v>178</v>
      </c>
      <c r="D24" s="17" t="s">
        <v>41</v>
      </c>
      <c r="E24" s="17" t="s">
        <v>99</v>
      </c>
      <c r="F24" s="5">
        <v>19</v>
      </c>
      <c r="G24" s="5">
        <v>10</v>
      </c>
      <c r="H24" s="5">
        <v>9</v>
      </c>
      <c r="I24" s="51">
        <v>3</v>
      </c>
      <c r="J24" s="51">
        <v>1</v>
      </c>
      <c r="K24" s="51">
        <v>2</v>
      </c>
      <c r="L24" s="51">
        <v>2</v>
      </c>
      <c r="M24" s="5">
        <f t="shared" si="0"/>
        <v>46</v>
      </c>
      <c r="N24" s="6">
        <f t="shared" si="1"/>
        <v>0.45098039215686275</v>
      </c>
      <c r="O24" s="5">
        <f t="shared" si="2"/>
        <v>15</v>
      </c>
      <c r="P24" s="7" t="s">
        <v>123</v>
      </c>
    </row>
    <row r="25" spans="1:16" ht="39.75" customHeight="1">
      <c r="A25" s="58">
        <v>19</v>
      </c>
      <c r="B25" s="5">
        <v>103</v>
      </c>
      <c r="C25" s="73" t="s">
        <v>179</v>
      </c>
      <c r="D25" s="21" t="s">
        <v>38</v>
      </c>
      <c r="E25" s="21" t="s">
        <v>165</v>
      </c>
      <c r="F25" s="5">
        <v>17</v>
      </c>
      <c r="G25" s="5">
        <v>6</v>
      </c>
      <c r="H25" s="5">
        <v>10</v>
      </c>
      <c r="I25" s="51">
        <v>2</v>
      </c>
      <c r="J25" s="51">
        <v>2</v>
      </c>
      <c r="K25" s="51">
        <v>2</v>
      </c>
      <c r="L25" s="51">
        <v>2</v>
      </c>
      <c r="M25" s="5">
        <f t="shared" si="0"/>
        <v>41</v>
      </c>
      <c r="N25" s="6">
        <f t="shared" si="1"/>
        <v>0.4019607843137255</v>
      </c>
      <c r="O25" s="5">
        <f t="shared" si="2"/>
        <v>16</v>
      </c>
      <c r="P25" s="7" t="s">
        <v>123</v>
      </c>
    </row>
    <row r="26" spans="1:4" ht="15">
      <c r="A26" s="8"/>
      <c r="C26" s="56" t="s">
        <v>155</v>
      </c>
      <c r="D26" s="57" t="s">
        <v>61</v>
      </c>
    </row>
    <row r="27" spans="1:4" ht="15">
      <c r="A27" s="8"/>
      <c r="C27" s="74" t="s">
        <v>180</v>
      </c>
      <c r="D27" s="75" t="s">
        <v>111</v>
      </c>
    </row>
    <row r="28" spans="1:4" ht="15">
      <c r="A28" s="8"/>
      <c r="C28" s="76"/>
      <c r="D28" s="57" t="s">
        <v>181</v>
      </c>
    </row>
    <row r="29" spans="1:4" ht="15">
      <c r="A29" s="8"/>
      <c r="C29" s="76"/>
      <c r="D29" s="75" t="s">
        <v>182</v>
      </c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</sheetData>
  <sheetProtection/>
  <mergeCells count="14">
    <mergeCell ref="N4:N5"/>
    <mergeCell ref="O4:O5"/>
    <mergeCell ref="P4:P5"/>
    <mergeCell ref="A6:E6"/>
    <mergeCell ref="A1:P1"/>
    <mergeCell ref="A2:P2"/>
    <mergeCell ref="A3:P3"/>
    <mergeCell ref="A4:A5"/>
    <mergeCell ref="B4:B5"/>
    <mergeCell ref="C4:C5"/>
    <mergeCell ref="D4:D5"/>
    <mergeCell ref="E4:E5"/>
    <mergeCell ref="F4:L4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50390625" style="0" customWidth="1"/>
    <col min="2" max="2" width="5.50390625" style="0" customWidth="1"/>
    <col min="3" max="4" width="20.375" style="0" customWidth="1"/>
    <col min="5" max="5" width="22.625" style="0" customWidth="1"/>
    <col min="6" max="13" width="4.375" style="0" customWidth="1"/>
    <col min="14" max="14" width="6.375" style="0" customWidth="1"/>
    <col min="15" max="15" width="10.50390625" style="0" customWidth="1"/>
    <col min="16" max="16" width="5.125" style="0" customWidth="1"/>
    <col min="17" max="17" width="14.50390625" style="0" customWidth="1"/>
    <col min="18" max="18" width="5.125" style="0" customWidth="1"/>
    <col min="19" max="19" width="3.50390625" style="0" customWidth="1"/>
  </cols>
  <sheetData>
    <row r="1" spans="1:19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"/>
      <c r="S1" s="2"/>
    </row>
    <row r="2" spans="1:19" ht="15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"/>
      <c r="S2" s="3"/>
    </row>
    <row r="3" spans="1:19" ht="15.75" thickBot="1">
      <c r="A3" s="37" t="s">
        <v>183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"/>
      <c r="S3" s="2"/>
    </row>
    <row r="4" spans="1:17" ht="15.75" customHeight="1" thickTop="1">
      <c r="A4" s="40" t="s">
        <v>7</v>
      </c>
      <c r="B4" s="42" t="s">
        <v>0</v>
      </c>
      <c r="C4" s="42" t="s">
        <v>1</v>
      </c>
      <c r="D4" s="42" t="s">
        <v>2</v>
      </c>
      <c r="E4" s="42" t="s">
        <v>3</v>
      </c>
      <c r="F4" s="43" t="s">
        <v>11</v>
      </c>
      <c r="G4" s="43"/>
      <c r="H4" s="43"/>
      <c r="I4" s="43"/>
      <c r="J4" s="43"/>
      <c r="K4" s="43"/>
      <c r="L4" s="43"/>
      <c r="M4" s="43"/>
      <c r="N4" s="42" t="s">
        <v>4</v>
      </c>
      <c r="O4" s="42" t="s">
        <v>5</v>
      </c>
      <c r="P4" s="42" t="s">
        <v>10</v>
      </c>
      <c r="Q4" s="44" t="s">
        <v>6</v>
      </c>
    </row>
    <row r="5" spans="1:19" ht="135" customHeight="1">
      <c r="A5" s="45"/>
      <c r="B5" s="47"/>
      <c r="C5" s="47"/>
      <c r="D5" s="47"/>
      <c r="E5" s="47"/>
      <c r="F5" s="4" t="s">
        <v>14</v>
      </c>
      <c r="G5" s="4" t="s">
        <v>15</v>
      </c>
      <c r="H5" s="4" t="s">
        <v>16</v>
      </c>
      <c r="I5" s="4" t="s">
        <v>65</v>
      </c>
      <c r="J5" s="4" t="s">
        <v>66</v>
      </c>
      <c r="K5" s="4" t="s">
        <v>115</v>
      </c>
      <c r="L5" s="4" t="s">
        <v>116</v>
      </c>
      <c r="M5" s="4" t="s">
        <v>184</v>
      </c>
      <c r="N5" s="47"/>
      <c r="O5" s="47"/>
      <c r="P5" s="47"/>
      <c r="Q5" s="48"/>
      <c r="R5" s="1" t="s">
        <v>9</v>
      </c>
      <c r="S5" s="1" t="s">
        <v>8</v>
      </c>
    </row>
    <row r="6" spans="1:19" ht="20.25" customHeight="1">
      <c r="A6" s="34" t="s">
        <v>13</v>
      </c>
      <c r="B6" s="35"/>
      <c r="C6" s="35"/>
      <c r="D6" s="35"/>
      <c r="E6" s="36"/>
      <c r="F6" s="10">
        <v>60</v>
      </c>
      <c r="G6" s="10">
        <v>30</v>
      </c>
      <c r="H6" s="10">
        <v>25</v>
      </c>
      <c r="I6" s="49">
        <v>3</v>
      </c>
      <c r="J6" s="49">
        <v>2</v>
      </c>
      <c r="K6" s="49">
        <v>4</v>
      </c>
      <c r="L6" s="49">
        <v>3</v>
      </c>
      <c r="M6" s="49">
        <v>3</v>
      </c>
      <c r="N6" s="4"/>
      <c r="O6" s="4"/>
      <c r="P6" s="4"/>
      <c r="Q6" s="9"/>
      <c r="R6" s="11">
        <v>130</v>
      </c>
      <c r="S6" s="1"/>
    </row>
    <row r="7" spans="1:19" ht="33.75" customHeight="1">
      <c r="A7" s="58">
        <v>1</v>
      </c>
      <c r="B7" s="5">
        <v>506</v>
      </c>
      <c r="C7" s="22" t="s">
        <v>185</v>
      </c>
      <c r="D7" s="22" t="s">
        <v>131</v>
      </c>
      <c r="E7" s="22" t="s">
        <v>132</v>
      </c>
      <c r="F7" s="5">
        <v>50</v>
      </c>
      <c r="G7" s="5">
        <v>24</v>
      </c>
      <c r="H7" s="5">
        <v>19</v>
      </c>
      <c r="I7" s="51">
        <v>3</v>
      </c>
      <c r="J7" s="51">
        <v>1</v>
      </c>
      <c r="K7" s="51">
        <v>4</v>
      </c>
      <c r="L7" s="51">
        <v>3</v>
      </c>
      <c r="M7" s="51">
        <v>3</v>
      </c>
      <c r="N7" s="5">
        <f aca="true" t="shared" si="0" ref="N7:N24">SUM(F7:M7)</f>
        <v>107</v>
      </c>
      <c r="O7" s="6">
        <f aca="true" t="shared" si="1" ref="O7:O24">N7/$R$6</f>
        <v>0.823076923076923</v>
      </c>
      <c r="P7" s="5">
        <v>1</v>
      </c>
      <c r="Q7" s="7" t="s">
        <v>62</v>
      </c>
      <c r="R7">
        <f>N7</f>
        <v>107</v>
      </c>
      <c r="S7">
        <v>18</v>
      </c>
    </row>
    <row r="8" spans="1:17" ht="33.75" customHeight="1">
      <c r="A8" s="58">
        <v>2</v>
      </c>
      <c r="B8" s="5">
        <v>502</v>
      </c>
      <c r="C8" s="17" t="s">
        <v>186</v>
      </c>
      <c r="D8" s="17" t="s">
        <v>70</v>
      </c>
      <c r="E8" s="17" t="s">
        <v>137</v>
      </c>
      <c r="F8" s="5">
        <v>46</v>
      </c>
      <c r="G8" s="5">
        <v>22</v>
      </c>
      <c r="H8" s="5">
        <v>16</v>
      </c>
      <c r="I8" s="51">
        <v>3</v>
      </c>
      <c r="J8" s="51">
        <v>2</v>
      </c>
      <c r="K8" s="51">
        <v>4</v>
      </c>
      <c r="L8" s="51">
        <v>2</v>
      </c>
      <c r="M8" s="51">
        <v>2</v>
      </c>
      <c r="N8" s="5">
        <f t="shared" si="0"/>
        <v>97</v>
      </c>
      <c r="O8" s="6">
        <f t="shared" si="1"/>
        <v>0.7461538461538462</v>
      </c>
      <c r="P8" s="5">
        <f aca="true" t="shared" si="2" ref="P8:P24">IF(O8=O7,P7,P7+1)</f>
        <v>2</v>
      </c>
      <c r="Q8" s="7" t="s">
        <v>72</v>
      </c>
    </row>
    <row r="9" spans="1:17" ht="33.75" customHeight="1">
      <c r="A9" s="58">
        <v>3</v>
      </c>
      <c r="B9" s="5">
        <v>503</v>
      </c>
      <c r="C9" s="17" t="s">
        <v>187</v>
      </c>
      <c r="D9" s="17" t="s">
        <v>70</v>
      </c>
      <c r="E9" s="17" t="s">
        <v>137</v>
      </c>
      <c r="F9" s="5">
        <v>42</v>
      </c>
      <c r="G9" s="5">
        <v>18</v>
      </c>
      <c r="H9" s="5">
        <v>15</v>
      </c>
      <c r="I9" s="51">
        <v>3</v>
      </c>
      <c r="J9" s="51">
        <v>2</v>
      </c>
      <c r="K9" s="51">
        <v>3.5</v>
      </c>
      <c r="L9" s="51">
        <v>2.5</v>
      </c>
      <c r="M9" s="51">
        <v>2.5</v>
      </c>
      <c r="N9" s="5">
        <f t="shared" si="0"/>
        <v>88.5</v>
      </c>
      <c r="O9" s="6">
        <f t="shared" si="1"/>
        <v>0.6807692307692308</v>
      </c>
      <c r="P9" s="5">
        <f t="shared" si="2"/>
        <v>3</v>
      </c>
      <c r="Q9" s="7" t="s">
        <v>72</v>
      </c>
    </row>
    <row r="10" spans="1:17" ht="33.75" customHeight="1">
      <c r="A10" s="58">
        <v>4</v>
      </c>
      <c r="B10" s="5">
        <v>505</v>
      </c>
      <c r="C10" s="22" t="s">
        <v>188</v>
      </c>
      <c r="D10" s="22" t="s">
        <v>39</v>
      </c>
      <c r="E10" s="22" t="s">
        <v>51</v>
      </c>
      <c r="F10" s="5">
        <v>42</v>
      </c>
      <c r="G10" s="5">
        <v>24</v>
      </c>
      <c r="H10" s="5">
        <v>13</v>
      </c>
      <c r="I10" s="51">
        <v>1.5</v>
      </c>
      <c r="J10" s="51">
        <v>1</v>
      </c>
      <c r="K10" s="51">
        <v>3</v>
      </c>
      <c r="L10" s="51">
        <v>1</v>
      </c>
      <c r="M10" s="51">
        <v>3</v>
      </c>
      <c r="N10" s="5">
        <f t="shared" si="0"/>
        <v>88.5</v>
      </c>
      <c r="O10" s="6">
        <f t="shared" si="1"/>
        <v>0.6807692307692308</v>
      </c>
      <c r="P10" s="5">
        <f t="shared" si="2"/>
        <v>3</v>
      </c>
      <c r="Q10" s="7" t="s">
        <v>72</v>
      </c>
    </row>
    <row r="11" spans="1:17" ht="33.75" customHeight="1">
      <c r="A11" s="58">
        <v>5</v>
      </c>
      <c r="B11" s="5">
        <v>501</v>
      </c>
      <c r="C11" s="77" t="s">
        <v>189</v>
      </c>
      <c r="D11" s="21" t="s">
        <v>38</v>
      </c>
      <c r="E11" s="21" t="s">
        <v>165</v>
      </c>
      <c r="F11" s="5">
        <v>40</v>
      </c>
      <c r="G11" s="5">
        <v>18</v>
      </c>
      <c r="H11" s="5">
        <v>14</v>
      </c>
      <c r="I11" s="51">
        <v>3</v>
      </c>
      <c r="J11" s="51">
        <v>0.5</v>
      </c>
      <c r="K11" s="51">
        <v>2</v>
      </c>
      <c r="L11" s="51">
        <v>2</v>
      </c>
      <c r="M11" s="51">
        <v>3</v>
      </c>
      <c r="N11" s="5">
        <f t="shared" si="0"/>
        <v>82.5</v>
      </c>
      <c r="O11" s="6">
        <f>N11/$R$6</f>
        <v>0.6346153846153846</v>
      </c>
      <c r="P11" s="5">
        <v>4</v>
      </c>
      <c r="Q11" s="7" t="s">
        <v>72</v>
      </c>
    </row>
    <row r="12" spans="1:17" ht="33.75" customHeight="1">
      <c r="A12" s="58">
        <v>6</v>
      </c>
      <c r="B12" s="5">
        <v>510</v>
      </c>
      <c r="C12" s="77" t="s">
        <v>190</v>
      </c>
      <c r="D12" s="21" t="s">
        <v>38</v>
      </c>
      <c r="E12" s="21" t="s">
        <v>165</v>
      </c>
      <c r="F12" s="5">
        <v>37</v>
      </c>
      <c r="G12" s="5">
        <v>16</v>
      </c>
      <c r="H12" s="5">
        <v>16</v>
      </c>
      <c r="I12" s="51">
        <v>2</v>
      </c>
      <c r="J12" s="51">
        <v>2</v>
      </c>
      <c r="K12" s="51">
        <v>3</v>
      </c>
      <c r="L12" s="51">
        <v>3</v>
      </c>
      <c r="M12" s="51">
        <v>2</v>
      </c>
      <c r="N12" s="5">
        <f t="shared" si="0"/>
        <v>81</v>
      </c>
      <c r="O12" s="6">
        <f t="shared" si="1"/>
        <v>0.6230769230769231</v>
      </c>
      <c r="P12" s="5">
        <v>5</v>
      </c>
      <c r="Q12" s="7" t="s">
        <v>72</v>
      </c>
    </row>
    <row r="13" spans="1:17" ht="33.75" customHeight="1">
      <c r="A13" s="58">
        <v>7</v>
      </c>
      <c r="B13" s="5">
        <v>512</v>
      </c>
      <c r="C13" s="62" t="s">
        <v>191</v>
      </c>
      <c r="D13" s="17" t="s">
        <v>44</v>
      </c>
      <c r="E13" s="17" t="s">
        <v>56</v>
      </c>
      <c r="F13" s="5">
        <v>34</v>
      </c>
      <c r="G13" s="5">
        <v>22</v>
      </c>
      <c r="H13" s="5">
        <v>12</v>
      </c>
      <c r="I13" s="51">
        <v>2</v>
      </c>
      <c r="J13" s="51">
        <v>1</v>
      </c>
      <c r="K13" s="51">
        <v>3</v>
      </c>
      <c r="L13" s="51">
        <v>3</v>
      </c>
      <c r="M13" s="51">
        <v>3</v>
      </c>
      <c r="N13" s="5">
        <f t="shared" si="0"/>
        <v>80</v>
      </c>
      <c r="O13" s="6">
        <f t="shared" si="1"/>
        <v>0.6153846153846154</v>
      </c>
      <c r="P13" s="5">
        <f t="shared" si="2"/>
        <v>6</v>
      </c>
      <c r="Q13" s="7" t="s">
        <v>72</v>
      </c>
    </row>
    <row r="14" spans="1:17" ht="33.75" customHeight="1">
      <c r="A14" s="58">
        <v>8</v>
      </c>
      <c r="B14" s="5">
        <v>504</v>
      </c>
      <c r="C14" s="22" t="s">
        <v>192</v>
      </c>
      <c r="D14" s="22" t="s">
        <v>39</v>
      </c>
      <c r="E14" s="22" t="s">
        <v>51</v>
      </c>
      <c r="F14" s="5">
        <v>31</v>
      </c>
      <c r="G14" s="5">
        <v>22</v>
      </c>
      <c r="H14" s="5">
        <v>15</v>
      </c>
      <c r="I14" s="51">
        <v>3</v>
      </c>
      <c r="J14" s="51">
        <v>1</v>
      </c>
      <c r="K14" s="51">
        <v>1</v>
      </c>
      <c r="L14" s="51">
        <v>3</v>
      </c>
      <c r="M14" s="51">
        <v>3</v>
      </c>
      <c r="N14" s="5">
        <f t="shared" si="0"/>
        <v>79</v>
      </c>
      <c r="O14" s="6">
        <f t="shared" si="1"/>
        <v>0.6076923076923076</v>
      </c>
      <c r="P14" s="5">
        <f t="shared" si="2"/>
        <v>7</v>
      </c>
      <c r="Q14" s="7" t="s">
        <v>72</v>
      </c>
    </row>
    <row r="15" spans="1:17" ht="33.75" customHeight="1">
      <c r="A15" s="58">
        <v>9</v>
      </c>
      <c r="B15" s="5">
        <v>514</v>
      </c>
      <c r="C15" s="62" t="s">
        <v>193</v>
      </c>
      <c r="D15" s="17" t="s">
        <v>194</v>
      </c>
      <c r="E15" s="17" t="s">
        <v>195</v>
      </c>
      <c r="F15" s="5">
        <v>36</v>
      </c>
      <c r="G15" s="5">
        <v>14</v>
      </c>
      <c r="H15" s="5">
        <v>14</v>
      </c>
      <c r="I15" s="51">
        <v>3</v>
      </c>
      <c r="J15" s="51">
        <v>1</v>
      </c>
      <c r="K15" s="51">
        <v>3</v>
      </c>
      <c r="L15" s="51">
        <v>2</v>
      </c>
      <c r="M15" s="51">
        <v>2.5</v>
      </c>
      <c r="N15" s="5">
        <f t="shared" si="0"/>
        <v>75.5</v>
      </c>
      <c r="O15" s="6">
        <f t="shared" si="1"/>
        <v>0.5807692307692308</v>
      </c>
      <c r="P15" s="5">
        <f t="shared" si="2"/>
        <v>8</v>
      </c>
      <c r="Q15" s="7" t="s">
        <v>72</v>
      </c>
    </row>
    <row r="16" spans="1:17" ht="33.75" customHeight="1">
      <c r="A16" s="58">
        <v>10</v>
      </c>
      <c r="B16" s="5">
        <v>515</v>
      </c>
      <c r="C16" s="62" t="s">
        <v>196</v>
      </c>
      <c r="D16" s="17" t="s">
        <v>44</v>
      </c>
      <c r="E16" s="17" t="s">
        <v>56</v>
      </c>
      <c r="F16" s="5">
        <v>31</v>
      </c>
      <c r="G16" s="5">
        <v>20</v>
      </c>
      <c r="H16" s="5">
        <v>14</v>
      </c>
      <c r="I16" s="51">
        <v>3</v>
      </c>
      <c r="J16" s="51">
        <v>0</v>
      </c>
      <c r="K16" s="51">
        <v>2.5</v>
      </c>
      <c r="L16" s="51">
        <v>3</v>
      </c>
      <c r="M16" s="51">
        <v>2</v>
      </c>
      <c r="N16" s="5">
        <f t="shared" si="0"/>
        <v>75.5</v>
      </c>
      <c r="O16" s="6">
        <f t="shared" si="1"/>
        <v>0.5807692307692308</v>
      </c>
      <c r="P16" s="5">
        <f t="shared" si="2"/>
        <v>8</v>
      </c>
      <c r="Q16" s="7" t="s">
        <v>72</v>
      </c>
    </row>
    <row r="17" spans="1:17" ht="33.75" customHeight="1">
      <c r="A17" s="58">
        <v>11</v>
      </c>
      <c r="B17" s="5">
        <v>513</v>
      </c>
      <c r="C17" s="62" t="s">
        <v>197</v>
      </c>
      <c r="D17" s="17" t="s">
        <v>44</v>
      </c>
      <c r="E17" s="17" t="s">
        <v>56</v>
      </c>
      <c r="F17" s="5">
        <v>30</v>
      </c>
      <c r="G17" s="5">
        <v>10</v>
      </c>
      <c r="H17" s="5">
        <v>18</v>
      </c>
      <c r="I17" s="51">
        <v>3</v>
      </c>
      <c r="J17" s="51">
        <v>1</v>
      </c>
      <c r="K17" s="51">
        <v>1.5</v>
      </c>
      <c r="L17" s="51">
        <v>3</v>
      </c>
      <c r="M17" s="51">
        <v>2</v>
      </c>
      <c r="N17" s="5">
        <f t="shared" si="0"/>
        <v>68.5</v>
      </c>
      <c r="O17" s="6">
        <f t="shared" si="1"/>
        <v>0.5269230769230769</v>
      </c>
      <c r="P17" s="5">
        <f t="shared" si="2"/>
        <v>9</v>
      </c>
      <c r="Q17" s="7" t="s">
        <v>72</v>
      </c>
    </row>
    <row r="18" spans="1:17" ht="33.75" customHeight="1">
      <c r="A18" s="58">
        <v>12</v>
      </c>
      <c r="B18" s="5">
        <v>519</v>
      </c>
      <c r="C18" s="18" t="s">
        <v>198</v>
      </c>
      <c r="D18" s="18" t="s">
        <v>41</v>
      </c>
      <c r="E18" s="18" t="s">
        <v>99</v>
      </c>
      <c r="F18" s="5">
        <v>31</v>
      </c>
      <c r="G18" s="5">
        <v>16</v>
      </c>
      <c r="H18" s="5">
        <v>8</v>
      </c>
      <c r="I18" s="51">
        <v>2</v>
      </c>
      <c r="J18" s="51">
        <v>1</v>
      </c>
      <c r="K18" s="51">
        <v>3</v>
      </c>
      <c r="L18" s="51">
        <v>2</v>
      </c>
      <c r="M18" s="51">
        <v>3</v>
      </c>
      <c r="N18" s="5">
        <f t="shared" si="0"/>
        <v>66</v>
      </c>
      <c r="O18" s="6">
        <f t="shared" si="1"/>
        <v>0.5076923076923077</v>
      </c>
      <c r="P18" s="5">
        <f t="shared" si="2"/>
        <v>10</v>
      </c>
      <c r="Q18" s="7" t="s">
        <v>72</v>
      </c>
    </row>
    <row r="19" spans="1:17" ht="33.75" customHeight="1">
      <c r="A19" s="58">
        <v>13</v>
      </c>
      <c r="B19" s="5">
        <v>508</v>
      </c>
      <c r="C19" s="17" t="s">
        <v>199</v>
      </c>
      <c r="D19" s="17" t="s">
        <v>40</v>
      </c>
      <c r="E19" s="17" t="s">
        <v>68</v>
      </c>
      <c r="F19" s="5">
        <v>27</v>
      </c>
      <c r="G19" s="5">
        <v>14</v>
      </c>
      <c r="H19" s="5">
        <v>13</v>
      </c>
      <c r="I19" s="51">
        <v>2</v>
      </c>
      <c r="J19" s="51">
        <v>2</v>
      </c>
      <c r="K19" s="51">
        <v>2.5</v>
      </c>
      <c r="L19" s="51">
        <v>3</v>
      </c>
      <c r="M19" s="51">
        <v>2</v>
      </c>
      <c r="N19" s="5">
        <f t="shared" si="0"/>
        <v>65.5</v>
      </c>
      <c r="O19" s="6">
        <f t="shared" si="1"/>
        <v>0.5038461538461538</v>
      </c>
      <c r="P19" s="5">
        <f t="shared" si="2"/>
        <v>11</v>
      </c>
      <c r="Q19" s="7" t="s">
        <v>72</v>
      </c>
    </row>
    <row r="20" spans="1:17" ht="33.75" customHeight="1">
      <c r="A20" s="58">
        <v>14</v>
      </c>
      <c r="B20" s="5">
        <v>517</v>
      </c>
      <c r="C20" s="22" t="s">
        <v>200</v>
      </c>
      <c r="D20" s="22" t="s">
        <v>201</v>
      </c>
      <c r="E20" s="22" t="s">
        <v>202</v>
      </c>
      <c r="F20" s="5">
        <v>30</v>
      </c>
      <c r="G20" s="5">
        <v>10</v>
      </c>
      <c r="H20" s="5">
        <v>13</v>
      </c>
      <c r="I20" s="51">
        <v>3</v>
      </c>
      <c r="J20" s="51">
        <v>0</v>
      </c>
      <c r="K20" s="51">
        <v>3.5</v>
      </c>
      <c r="L20" s="51">
        <v>3</v>
      </c>
      <c r="M20" s="51">
        <v>3</v>
      </c>
      <c r="N20" s="5">
        <f t="shared" si="0"/>
        <v>65.5</v>
      </c>
      <c r="O20" s="6">
        <f t="shared" si="1"/>
        <v>0.5038461538461538</v>
      </c>
      <c r="P20" s="5">
        <f t="shared" si="2"/>
        <v>11</v>
      </c>
      <c r="Q20" s="7" t="s">
        <v>72</v>
      </c>
    </row>
    <row r="21" spans="1:17" ht="33.75" customHeight="1">
      <c r="A21" s="58">
        <v>15</v>
      </c>
      <c r="B21" s="5">
        <v>509</v>
      </c>
      <c r="C21" s="78" t="s">
        <v>203</v>
      </c>
      <c r="D21" s="21" t="s">
        <v>38</v>
      </c>
      <c r="E21" s="21" t="s">
        <v>165</v>
      </c>
      <c r="F21" s="5">
        <v>25</v>
      </c>
      <c r="G21" s="5">
        <v>14</v>
      </c>
      <c r="H21" s="5">
        <v>14</v>
      </c>
      <c r="I21" s="51">
        <v>2</v>
      </c>
      <c r="J21" s="51">
        <v>1</v>
      </c>
      <c r="K21" s="51">
        <v>1.5</v>
      </c>
      <c r="L21" s="51">
        <v>3</v>
      </c>
      <c r="M21" s="51">
        <v>3</v>
      </c>
      <c r="N21" s="5">
        <f t="shared" si="0"/>
        <v>63.5</v>
      </c>
      <c r="O21" s="6">
        <f t="shared" si="1"/>
        <v>0.48846153846153845</v>
      </c>
      <c r="P21" s="5">
        <f t="shared" si="2"/>
        <v>12</v>
      </c>
      <c r="Q21" s="7" t="s">
        <v>123</v>
      </c>
    </row>
    <row r="22" spans="1:17" ht="33.75" customHeight="1">
      <c r="A22" s="58">
        <v>16</v>
      </c>
      <c r="B22" s="5">
        <v>518</v>
      </c>
      <c r="C22" s="18" t="s">
        <v>204</v>
      </c>
      <c r="D22" s="18" t="s">
        <v>95</v>
      </c>
      <c r="E22" s="18" t="s">
        <v>96</v>
      </c>
      <c r="F22" s="5">
        <v>28</v>
      </c>
      <c r="G22" s="5">
        <v>6</v>
      </c>
      <c r="H22" s="5">
        <v>15</v>
      </c>
      <c r="I22" s="51">
        <v>3</v>
      </c>
      <c r="J22" s="51">
        <v>2</v>
      </c>
      <c r="K22" s="51">
        <v>3</v>
      </c>
      <c r="L22" s="51">
        <v>3</v>
      </c>
      <c r="M22" s="51">
        <v>3</v>
      </c>
      <c r="N22" s="5">
        <f t="shared" si="0"/>
        <v>63</v>
      </c>
      <c r="O22" s="6">
        <f t="shared" si="1"/>
        <v>0.4846153846153846</v>
      </c>
      <c r="P22" s="5">
        <v>13</v>
      </c>
      <c r="Q22" s="7" t="s">
        <v>123</v>
      </c>
    </row>
    <row r="23" spans="1:17" ht="33.75" customHeight="1">
      <c r="A23" s="58">
        <v>17</v>
      </c>
      <c r="B23" s="5">
        <v>511</v>
      </c>
      <c r="C23" s="17" t="s">
        <v>205</v>
      </c>
      <c r="D23" s="17" t="s">
        <v>40</v>
      </c>
      <c r="E23" s="17" t="s">
        <v>68</v>
      </c>
      <c r="F23" s="5">
        <v>23</v>
      </c>
      <c r="G23" s="5">
        <v>8</v>
      </c>
      <c r="H23" s="5">
        <v>14</v>
      </c>
      <c r="I23" s="51">
        <v>2</v>
      </c>
      <c r="J23" s="51">
        <v>0.5</v>
      </c>
      <c r="K23" s="51">
        <v>3</v>
      </c>
      <c r="L23" s="51">
        <v>3</v>
      </c>
      <c r="M23" s="51">
        <v>3</v>
      </c>
      <c r="N23" s="5">
        <f t="shared" si="0"/>
        <v>56.5</v>
      </c>
      <c r="O23" s="6">
        <f t="shared" si="1"/>
        <v>0.4346153846153846</v>
      </c>
      <c r="P23" s="5">
        <f t="shared" si="2"/>
        <v>14</v>
      </c>
      <c r="Q23" s="7" t="s">
        <v>123</v>
      </c>
    </row>
    <row r="24" spans="1:17" ht="33.75" customHeight="1">
      <c r="A24" s="58">
        <v>18</v>
      </c>
      <c r="B24" s="5">
        <v>507</v>
      </c>
      <c r="C24" s="62" t="s">
        <v>206</v>
      </c>
      <c r="D24" s="20" t="s">
        <v>44</v>
      </c>
      <c r="E24" s="17" t="s">
        <v>56</v>
      </c>
      <c r="F24" s="5">
        <v>22</v>
      </c>
      <c r="G24" s="5">
        <v>12</v>
      </c>
      <c r="H24" s="5">
        <v>10</v>
      </c>
      <c r="I24" s="51">
        <v>3</v>
      </c>
      <c r="J24" s="51">
        <v>1</v>
      </c>
      <c r="K24" s="51">
        <v>3</v>
      </c>
      <c r="L24" s="51">
        <v>0</v>
      </c>
      <c r="M24" s="51">
        <v>2.5</v>
      </c>
      <c r="N24" s="5">
        <f t="shared" si="0"/>
        <v>53.5</v>
      </c>
      <c r="O24" s="6">
        <f t="shared" si="1"/>
        <v>0.4115384615384615</v>
      </c>
      <c r="P24" s="5">
        <f t="shared" si="2"/>
        <v>15</v>
      </c>
      <c r="Q24" s="7" t="s">
        <v>123</v>
      </c>
    </row>
    <row r="25" spans="1:4" ht="15">
      <c r="A25" s="8"/>
      <c r="C25" t="s">
        <v>155</v>
      </c>
      <c r="D25" t="s">
        <v>61</v>
      </c>
    </row>
    <row r="26" spans="1:4" ht="15">
      <c r="A26" s="8"/>
      <c r="C26" s="79" t="s">
        <v>180</v>
      </c>
      <c r="D26" t="s">
        <v>207</v>
      </c>
    </row>
    <row r="27" spans="1:4" ht="15">
      <c r="A27" s="8"/>
      <c r="D27" t="s">
        <v>208</v>
      </c>
    </row>
    <row r="28" spans="1:4" ht="15">
      <c r="A28" s="8"/>
      <c r="D28" t="s">
        <v>209</v>
      </c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</sheetData>
  <sheetProtection/>
  <mergeCells count="14">
    <mergeCell ref="O4:O5"/>
    <mergeCell ref="P4:P5"/>
    <mergeCell ref="Q4:Q5"/>
    <mergeCell ref="A6:E6"/>
    <mergeCell ref="A1:Q1"/>
    <mergeCell ref="A2:Q2"/>
    <mergeCell ref="A3:Q3"/>
    <mergeCell ref="A4:A5"/>
    <mergeCell ref="B4:B5"/>
    <mergeCell ref="C4:C5"/>
    <mergeCell ref="D4:D5"/>
    <mergeCell ref="E4:E5"/>
    <mergeCell ref="F4:M4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Second</dc:creator>
  <cp:keywords/>
  <dc:description/>
  <cp:lastModifiedBy>lmn</cp:lastModifiedBy>
  <cp:lastPrinted>2018-11-13T11:40:50Z</cp:lastPrinted>
  <dcterms:created xsi:type="dcterms:W3CDTF">2000-09-21T15:50:01Z</dcterms:created>
  <dcterms:modified xsi:type="dcterms:W3CDTF">2018-11-21T11:06:58Z</dcterms:modified>
  <cp:category/>
  <cp:version/>
  <cp:contentType/>
  <cp:contentStatus/>
</cp:coreProperties>
</file>